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D:\Users\Owner\Desktop\2026\FINANCIJSKA IZVJEŠĆA 2026\01.01.2026.-30.06.2026\"/>
    </mc:Choice>
  </mc:AlternateContent>
  <bookViews>
    <workbookView xWindow="0" yWindow="0" windowWidth="7470" windowHeight="345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L1477" i="9" l="1"/>
  <c r="J1477" i="9"/>
  <c r="F347" i="9"/>
  <c r="F346" i="9"/>
  <c r="F345" i="9"/>
  <c r="F344" i="9"/>
  <c r="F343" i="9"/>
  <c r="F342" i="9"/>
  <c r="F341" i="9"/>
  <c r="M340" i="9"/>
  <c r="L340" i="9"/>
  <c r="F340" i="9"/>
  <c r="B340" i="9" s="1"/>
  <c r="E340" i="9"/>
  <c r="H339" i="9"/>
  <c r="G339" i="9"/>
  <c r="E339" i="9" s="1"/>
  <c r="B339" i="9" s="1"/>
  <c r="F339" i="9"/>
  <c r="F338" i="9"/>
  <c r="F337" i="9"/>
  <c r="F336" i="9"/>
  <c r="F335" i="9"/>
  <c r="H334" i="9"/>
  <c r="E334" i="9" s="1"/>
  <c r="G334" i="9"/>
  <c r="F334" i="9"/>
  <c r="B334" i="9"/>
  <c r="F333" i="9"/>
  <c r="H332" i="9"/>
  <c r="G332" i="9"/>
  <c r="E332" i="9" s="1"/>
  <c r="B332" i="9" s="1"/>
  <c r="F332" i="9"/>
  <c r="H331" i="9"/>
  <c r="G331" i="9"/>
  <c r="E331" i="9" s="1"/>
  <c r="B331" i="9" s="1"/>
  <c r="F331" i="9"/>
  <c r="H330" i="9"/>
  <c r="E330" i="9" s="1"/>
  <c r="G330" i="9"/>
  <c r="F330" i="9"/>
  <c r="B330" i="9"/>
  <c r="H329" i="9"/>
  <c r="G329" i="9"/>
  <c r="F329" i="9"/>
  <c r="E329" i="9"/>
  <c r="B329" i="9" s="1"/>
  <c r="H328" i="9"/>
  <c r="G328" i="9"/>
  <c r="E328" i="9" s="1"/>
  <c r="F328" i="9"/>
  <c r="H327" i="9"/>
  <c r="G327" i="9"/>
  <c r="E327" i="9" s="1"/>
  <c r="B327" i="9" s="1"/>
  <c r="F327" i="9"/>
  <c r="H326" i="9"/>
  <c r="E326" i="9" s="1"/>
  <c r="B326" i="9" s="1"/>
  <c r="G326" i="9"/>
  <c r="F326" i="9"/>
  <c r="H325" i="9"/>
  <c r="G325" i="9"/>
  <c r="F325" i="9"/>
  <c r="E325" i="9"/>
  <c r="B325" i="9" s="1"/>
  <c r="H324" i="9"/>
  <c r="G324" i="9"/>
  <c r="E324" i="9" s="1"/>
  <c r="B324" i="9" s="1"/>
  <c r="F324" i="9"/>
  <c r="H323" i="9"/>
  <c r="G323" i="9"/>
  <c r="E323" i="9" s="1"/>
  <c r="B323" i="9" s="1"/>
  <c r="F323" i="9"/>
  <c r="H322" i="9"/>
  <c r="E322" i="9" s="1"/>
  <c r="G322" i="9"/>
  <c r="F322" i="9"/>
  <c r="B322" i="9"/>
  <c r="H321" i="9"/>
  <c r="G321" i="9"/>
  <c r="F321" i="9"/>
  <c r="E321" i="9"/>
  <c r="B321" i="9" s="1"/>
  <c r="H320" i="9"/>
  <c r="G320" i="9"/>
  <c r="E320" i="9" s="1"/>
  <c r="F320" i="9"/>
  <c r="H319" i="9"/>
  <c r="G319" i="9"/>
  <c r="E319" i="9" s="1"/>
  <c r="B319" i="9" s="1"/>
  <c r="F319" i="9"/>
  <c r="H318" i="9"/>
  <c r="E318" i="9" s="1"/>
  <c r="B318" i="9" s="1"/>
  <c r="G318" i="9"/>
  <c r="F318" i="9"/>
  <c r="H317" i="9"/>
  <c r="G317" i="9"/>
  <c r="F317" i="9"/>
  <c r="E317" i="9"/>
  <c r="B317" i="9" s="1"/>
  <c r="H316" i="9"/>
  <c r="G316" i="9"/>
  <c r="E316" i="9" s="1"/>
  <c r="B316" i="9" s="1"/>
  <c r="F316" i="9"/>
  <c r="F315" i="9"/>
  <c r="F314" i="9"/>
  <c r="F313" i="9"/>
  <c r="H312" i="9"/>
  <c r="G312" i="9"/>
  <c r="E312" i="9" s="1"/>
  <c r="F312" i="9"/>
  <c r="H311" i="9"/>
  <c r="G311" i="9"/>
  <c r="E311" i="9" s="1"/>
  <c r="B311" i="9" s="1"/>
  <c r="F311" i="9"/>
  <c r="H310" i="9"/>
  <c r="E310" i="9" s="1"/>
  <c r="B310" i="9" s="1"/>
  <c r="G310" i="9"/>
  <c r="F310" i="9"/>
  <c r="F309" i="9"/>
  <c r="F308" i="9"/>
  <c r="H307" i="9"/>
  <c r="G307" i="9"/>
  <c r="E307" i="9" s="1"/>
  <c r="B307" i="9" s="1"/>
  <c r="F307" i="9"/>
  <c r="F306" i="9"/>
  <c r="H305" i="9"/>
  <c r="E305" i="9" s="1"/>
  <c r="B305" i="9" s="1"/>
  <c r="G305" i="9"/>
  <c r="F305" i="9"/>
  <c r="H304" i="9"/>
  <c r="G304" i="9"/>
  <c r="F304" i="9"/>
  <c r="E304" i="9"/>
  <c r="B304" i="9" s="1"/>
  <c r="H303" i="9"/>
  <c r="G303" i="9"/>
  <c r="E303" i="9" s="1"/>
  <c r="B303" i="9" s="1"/>
  <c r="F303" i="9"/>
  <c r="F302" i="9"/>
  <c r="F301" i="9"/>
  <c r="F300" i="9"/>
  <c r="F298" i="9" s="1"/>
  <c r="F299" i="9"/>
  <c r="F297" i="9"/>
  <c r="L296" i="9"/>
  <c r="F296" i="9" s="1"/>
  <c r="H296" i="9"/>
  <c r="F295" i="9"/>
  <c r="I294" i="9"/>
  <c r="H294" i="9"/>
  <c r="F294" i="9"/>
  <c r="E294" i="9"/>
  <c r="B294" i="9" s="1"/>
  <c r="E293" i="9"/>
  <c r="M292" i="9"/>
  <c r="L292" i="9"/>
  <c r="F292" i="9"/>
  <c r="B292" i="9" s="1"/>
  <c r="E292" i="9"/>
  <c r="M291" i="9"/>
  <c r="L291" i="9"/>
  <c r="F291" i="9" s="1"/>
  <c r="E291" i="9"/>
  <c r="B291" i="9" s="1"/>
  <c r="M290" i="9"/>
  <c r="F290" i="9" s="1"/>
  <c r="B290" i="9" s="1"/>
  <c r="L290" i="9"/>
  <c r="E290" i="9"/>
  <c r="M289" i="9"/>
  <c r="L289" i="9"/>
  <c r="F289" i="9" s="1"/>
  <c r="E289" i="9"/>
  <c r="M288" i="9"/>
  <c r="L288" i="9"/>
  <c r="F288" i="9"/>
  <c r="B288" i="9" s="1"/>
  <c r="E288" i="9"/>
  <c r="M287" i="9"/>
  <c r="L287" i="9"/>
  <c r="F287" i="9" s="1"/>
  <c r="E287" i="9"/>
  <c r="M286" i="9"/>
  <c r="F286" i="9" s="1"/>
  <c r="L286" i="9"/>
  <c r="E286" i="9"/>
  <c r="B286" i="9"/>
  <c r="M285" i="9"/>
  <c r="L285" i="9"/>
  <c r="F285" i="9" s="1"/>
  <c r="E285" i="9"/>
  <c r="B285" i="9" s="1"/>
  <c r="M284" i="9"/>
  <c r="L284" i="9"/>
  <c r="F284" i="9"/>
  <c r="B284" i="9" s="1"/>
  <c r="E284" i="9"/>
  <c r="M283" i="9"/>
  <c r="L283" i="9"/>
  <c r="F283" i="9" s="1"/>
  <c r="E283" i="9"/>
  <c r="B283" i="9" s="1"/>
  <c r="M282" i="9"/>
  <c r="F282" i="9" s="1"/>
  <c r="B282" i="9" s="1"/>
  <c r="L282" i="9"/>
  <c r="E282" i="9"/>
  <c r="M281" i="9"/>
  <c r="L281" i="9"/>
  <c r="F281" i="9" s="1"/>
  <c r="E281" i="9"/>
  <c r="M280" i="9"/>
  <c r="L280" i="9"/>
  <c r="F280" i="9"/>
  <c r="B280" i="9" s="1"/>
  <c r="E280" i="9"/>
  <c r="M279" i="9"/>
  <c r="L279" i="9"/>
  <c r="F279" i="9" s="1"/>
  <c r="E279" i="9"/>
  <c r="M278" i="9"/>
  <c r="F278" i="9" s="1"/>
  <c r="L278" i="9"/>
  <c r="E278" i="9"/>
  <c r="B278" i="9"/>
  <c r="M277" i="9"/>
  <c r="L277" i="9"/>
  <c r="F277" i="9" s="1"/>
  <c r="E277" i="9"/>
  <c r="B277" i="9" s="1"/>
  <c r="M276" i="9"/>
  <c r="L276" i="9"/>
  <c r="F276" i="9"/>
  <c r="B276" i="9" s="1"/>
  <c r="E276" i="9"/>
  <c r="M275" i="9"/>
  <c r="L275" i="9"/>
  <c r="F275" i="9" s="1"/>
  <c r="E275" i="9"/>
  <c r="B275" i="9" s="1"/>
  <c r="M274" i="9"/>
  <c r="F274" i="9" s="1"/>
  <c r="B274" i="9" s="1"/>
  <c r="L274" i="9"/>
  <c r="E274" i="9"/>
  <c r="M273" i="9"/>
  <c r="L273" i="9"/>
  <c r="F273" i="9" s="1"/>
  <c r="E273" i="9"/>
  <c r="M272" i="9"/>
  <c r="L272" i="9"/>
  <c r="F272" i="9"/>
  <c r="B272" i="9" s="1"/>
  <c r="E272" i="9"/>
  <c r="M271" i="9"/>
  <c r="L271" i="9"/>
  <c r="F271" i="9" s="1"/>
  <c r="E271" i="9"/>
  <c r="M270" i="9"/>
  <c r="F270" i="9" s="1"/>
  <c r="L270" i="9"/>
  <c r="E270" i="9"/>
  <c r="B270" i="9"/>
  <c r="M269" i="9"/>
  <c r="L269" i="9"/>
  <c r="F269" i="9" s="1"/>
  <c r="E269" i="9"/>
  <c r="B269" i="9" s="1"/>
  <c r="M268" i="9"/>
  <c r="L268" i="9"/>
  <c r="F268" i="9"/>
  <c r="B268" i="9" s="1"/>
  <c r="E268" i="9"/>
  <c r="M267" i="9"/>
  <c r="L267" i="9"/>
  <c r="F267" i="9" s="1"/>
  <c r="E267" i="9"/>
  <c r="B267" i="9" s="1"/>
  <c r="M266" i="9"/>
  <c r="F266" i="9" s="1"/>
  <c r="B266" i="9" s="1"/>
  <c r="L266" i="9"/>
  <c r="E266" i="9"/>
  <c r="M265" i="9"/>
  <c r="L265" i="9"/>
  <c r="F265" i="9" s="1"/>
  <c r="E265" i="9"/>
  <c r="B265" i="9" s="1"/>
  <c r="M264" i="9"/>
  <c r="L264" i="9"/>
  <c r="F264" i="9"/>
  <c r="B264" i="9" s="1"/>
  <c r="E264" i="9"/>
  <c r="M263" i="9"/>
  <c r="L263" i="9"/>
  <c r="F263" i="9" s="1"/>
  <c r="E263" i="9"/>
  <c r="M262" i="9"/>
  <c r="F262" i="9" s="1"/>
  <c r="B262" i="9" s="1"/>
  <c r="L262" i="9"/>
  <c r="E262" i="9"/>
  <c r="M261" i="9"/>
  <c r="L261" i="9"/>
  <c r="F261" i="9" s="1"/>
  <c r="E261" i="9"/>
  <c r="B261" i="9" s="1"/>
  <c r="M260" i="9"/>
  <c r="L260" i="9"/>
  <c r="F260" i="9"/>
  <c r="B260" i="9" s="1"/>
  <c r="E260" i="9"/>
  <c r="M259" i="9"/>
  <c r="L259" i="9"/>
  <c r="F259" i="9" s="1"/>
  <c r="E259" i="9"/>
  <c r="B259" i="9" s="1"/>
  <c r="M258" i="9"/>
  <c r="F258" i="9" s="1"/>
  <c r="B258" i="9" s="1"/>
  <c r="L258" i="9"/>
  <c r="E258" i="9"/>
  <c r="M257" i="9"/>
  <c r="L257" i="9"/>
  <c r="F257" i="9" s="1"/>
  <c r="E257" i="9"/>
  <c r="B257" i="9" s="1"/>
  <c r="M256" i="9"/>
  <c r="L256" i="9"/>
  <c r="F256" i="9"/>
  <c r="B256" i="9" s="1"/>
  <c r="E256" i="9"/>
  <c r="M255" i="9"/>
  <c r="L255" i="9"/>
  <c r="F255" i="9" s="1"/>
  <c r="E255" i="9"/>
  <c r="M254" i="9"/>
  <c r="F254" i="9" s="1"/>
  <c r="B254" i="9" s="1"/>
  <c r="L254" i="9"/>
  <c r="E254" i="9"/>
  <c r="M253" i="9"/>
  <c r="L253" i="9"/>
  <c r="F253" i="9" s="1"/>
  <c r="E253" i="9"/>
  <c r="B253" i="9" s="1"/>
  <c r="M252" i="9"/>
  <c r="L252" i="9"/>
  <c r="F252" i="9"/>
  <c r="B252" i="9" s="1"/>
  <c r="E252" i="9"/>
  <c r="M251" i="9"/>
  <c r="L251" i="9"/>
  <c r="F251" i="9" s="1"/>
  <c r="E251" i="9"/>
  <c r="B251" i="9" s="1"/>
  <c r="M250" i="9"/>
  <c r="F250" i="9" s="1"/>
  <c r="B250" i="9" s="1"/>
  <c r="L250" i="9"/>
  <c r="E250" i="9"/>
  <c r="M249" i="9"/>
  <c r="L249" i="9"/>
  <c r="F249" i="9" s="1"/>
  <c r="E249" i="9"/>
  <c r="B249" i="9" s="1"/>
  <c r="M248" i="9"/>
  <c r="L248" i="9"/>
  <c r="F248" i="9"/>
  <c r="B248" i="9" s="1"/>
  <c r="E248" i="9"/>
  <c r="M247" i="9"/>
  <c r="L247" i="9"/>
  <c r="F247" i="9" s="1"/>
  <c r="E247" i="9"/>
  <c r="M246" i="9"/>
  <c r="F246" i="9" s="1"/>
  <c r="B246" i="9" s="1"/>
  <c r="L246" i="9"/>
  <c r="E246" i="9"/>
  <c r="M245" i="9"/>
  <c r="L245" i="9"/>
  <c r="F245" i="9" s="1"/>
  <c r="E245" i="9"/>
  <c r="B245" i="9" s="1"/>
  <c r="M244" i="9"/>
  <c r="L244" i="9"/>
  <c r="F244" i="9"/>
  <c r="B244" i="9" s="1"/>
  <c r="E244" i="9"/>
  <c r="M243" i="9"/>
  <c r="L243" i="9"/>
  <c r="F243" i="9" s="1"/>
  <c r="E243" i="9"/>
  <c r="B243" i="9" s="1"/>
  <c r="M242" i="9"/>
  <c r="L242" i="9"/>
  <c r="F242" i="9"/>
  <c r="B242" i="9" s="1"/>
  <c r="E242" i="9"/>
  <c r="M241" i="9"/>
  <c r="L241" i="9"/>
  <c r="F241" i="9" s="1"/>
  <c r="E241" i="9"/>
  <c r="B241" i="9" s="1"/>
  <c r="M240" i="9"/>
  <c r="L240" i="9"/>
  <c r="F240" i="9"/>
  <c r="B240" i="9" s="1"/>
  <c r="E240" i="9"/>
  <c r="M239" i="9"/>
  <c r="L239" i="9"/>
  <c r="F239" i="9" s="1"/>
  <c r="E239" i="9"/>
  <c r="B239" i="9" s="1"/>
  <c r="M238" i="9"/>
  <c r="L238" i="9"/>
  <c r="F238" i="9"/>
  <c r="B238" i="9" s="1"/>
  <c r="E238" i="9"/>
  <c r="M237" i="9"/>
  <c r="L237" i="9"/>
  <c r="F237" i="9" s="1"/>
  <c r="E237" i="9"/>
  <c r="B237" i="9" s="1"/>
  <c r="M236" i="9"/>
  <c r="L236" i="9"/>
  <c r="F236" i="9"/>
  <c r="B236" i="9" s="1"/>
  <c r="E236" i="9"/>
  <c r="M235" i="9"/>
  <c r="L235" i="9"/>
  <c r="F235" i="9" s="1"/>
  <c r="E235" i="9"/>
  <c r="B235" i="9" s="1"/>
  <c r="M234" i="9"/>
  <c r="L234" i="9"/>
  <c r="F234" i="9"/>
  <c r="B234" i="9" s="1"/>
  <c r="E234" i="9"/>
  <c r="M233" i="9"/>
  <c r="L233" i="9"/>
  <c r="F233" i="9" s="1"/>
  <c r="E233" i="9"/>
  <c r="B233" i="9" s="1"/>
  <c r="M232" i="9"/>
  <c r="L232" i="9"/>
  <c r="F232" i="9"/>
  <c r="B232" i="9" s="1"/>
  <c r="E232" i="9"/>
  <c r="M231" i="9"/>
  <c r="L231" i="9"/>
  <c r="F231" i="9" s="1"/>
  <c r="E231" i="9"/>
  <c r="B231" i="9" s="1"/>
  <c r="M230" i="9"/>
  <c r="L230" i="9"/>
  <c r="F230" i="9"/>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B173" i="9"/>
  <c r="H172" i="9"/>
  <c r="G172" i="9"/>
  <c r="F172" i="9"/>
  <c r="E172" i="9"/>
  <c r="B172" i="9" s="1"/>
  <c r="H171" i="9"/>
  <c r="G171" i="9"/>
  <c r="E171" i="9" s="1"/>
  <c r="B171" i="9" s="1"/>
  <c r="F171" i="9"/>
  <c r="H170" i="9"/>
  <c r="G170" i="9"/>
  <c r="E170" i="9" s="1"/>
  <c r="B170" i="9" s="1"/>
  <c r="F170" i="9"/>
  <c r="H169" i="9"/>
  <c r="E169" i="9" s="1"/>
  <c r="G169" i="9"/>
  <c r="F169" i="9"/>
  <c r="B169" i="9"/>
  <c r="H168" i="9"/>
  <c r="G168" i="9"/>
  <c r="F168" i="9"/>
  <c r="E168" i="9"/>
  <c r="B168" i="9" s="1"/>
  <c r="H167" i="9"/>
  <c r="G167" i="9"/>
  <c r="E167" i="9" s="1"/>
  <c r="B167" i="9" s="1"/>
  <c r="F167" i="9"/>
  <c r="H166" i="9"/>
  <c r="G166" i="9"/>
  <c r="E166" i="9" s="1"/>
  <c r="B166" i="9" s="1"/>
  <c r="F166" i="9"/>
  <c r="H165" i="9"/>
  <c r="E165" i="9" s="1"/>
  <c r="G165" i="9"/>
  <c r="F165" i="9"/>
  <c r="B165" i="9"/>
  <c r="H164" i="9"/>
  <c r="G164" i="9"/>
  <c r="F164" i="9"/>
  <c r="E164" i="9"/>
  <c r="B164" i="9" s="1"/>
  <c r="H163" i="9"/>
  <c r="G163" i="9"/>
  <c r="E163" i="9" s="1"/>
  <c r="B163" i="9" s="1"/>
  <c r="F163" i="9"/>
  <c r="H162" i="9"/>
  <c r="G162" i="9"/>
  <c r="E162" i="9" s="1"/>
  <c r="B162" i="9" s="1"/>
  <c r="F162" i="9"/>
  <c r="H161" i="9"/>
  <c r="E161" i="9" s="1"/>
  <c r="G161" i="9"/>
  <c r="F161" i="9"/>
  <c r="B161" i="9"/>
  <c r="H160" i="9"/>
  <c r="G160" i="9"/>
  <c r="F160" i="9"/>
  <c r="E160" i="9"/>
  <c r="B160" i="9" s="1"/>
  <c r="H159" i="9"/>
  <c r="G159" i="9"/>
  <c r="E159" i="9" s="1"/>
  <c r="B159" i="9" s="1"/>
  <c r="F159" i="9"/>
  <c r="H158" i="9"/>
  <c r="G158" i="9"/>
  <c r="E158" i="9" s="1"/>
  <c r="B158" i="9" s="1"/>
  <c r="F158" i="9"/>
  <c r="H157" i="9"/>
  <c r="E157" i="9" s="1"/>
  <c r="G157" i="9"/>
  <c r="F157" i="9"/>
  <c r="B157" i="9"/>
  <c r="F156" i="9"/>
  <c r="H155" i="9"/>
  <c r="G155" i="9"/>
  <c r="E155" i="9" s="1"/>
  <c r="B155" i="9" s="1"/>
  <c r="F155" i="9"/>
  <c r="H154" i="9"/>
  <c r="G154" i="9"/>
  <c r="E154" i="9" s="1"/>
  <c r="B154" i="9" s="1"/>
  <c r="F154" i="9"/>
  <c r="H153" i="9"/>
  <c r="E153" i="9" s="1"/>
  <c r="G153" i="9"/>
  <c r="F153" i="9"/>
  <c r="B153" i="9"/>
  <c r="H152" i="9"/>
  <c r="G152" i="9"/>
  <c r="F152" i="9"/>
  <c r="E152" i="9"/>
  <c r="B152" i="9" s="1"/>
  <c r="H151" i="9"/>
  <c r="G151" i="9"/>
  <c r="E151" i="9" s="1"/>
  <c r="B151" i="9" s="1"/>
  <c r="F151" i="9"/>
  <c r="H150" i="9"/>
  <c r="G150" i="9"/>
  <c r="E150" i="9" s="1"/>
  <c r="B150" i="9" s="1"/>
  <c r="F150" i="9"/>
  <c r="H149" i="9"/>
  <c r="E149" i="9" s="1"/>
  <c r="G149" i="9"/>
  <c r="F149" i="9"/>
  <c r="B149" i="9"/>
  <c r="H148" i="9"/>
  <c r="G148" i="9"/>
  <c r="F148" i="9"/>
  <c r="E148" i="9"/>
  <c r="B148" i="9" s="1"/>
  <c r="H147" i="9"/>
  <c r="G147" i="9"/>
  <c r="E147" i="9" s="1"/>
  <c r="B147" i="9" s="1"/>
  <c r="F147" i="9"/>
  <c r="H146" i="9"/>
  <c r="G146" i="9"/>
  <c r="E146" i="9" s="1"/>
  <c r="B146" i="9" s="1"/>
  <c r="F146" i="9"/>
  <c r="H145" i="9"/>
  <c r="E145" i="9" s="1"/>
  <c r="G145" i="9"/>
  <c r="F145" i="9"/>
  <c r="B145" i="9"/>
  <c r="H144" i="9"/>
  <c r="G144" i="9"/>
  <c r="F144" i="9"/>
  <c r="E144" i="9"/>
  <c r="B144" i="9" s="1"/>
  <c r="H143" i="9"/>
  <c r="G143" i="9"/>
  <c r="E143" i="9" s="1"/>
  <c r="B143" i="9" s="1"/>
  <c r="F143" i="9"/>
  <c r="H142" i="9"/>
  <c r="G142" i="9"/>
  <c r="E142" i="9" s="1"/>
  <c r="B142" i="9" s="1"/>
  <c r="F142" i="9"/>
  <c r="H141" i="9"/>
  <c r="E141" i="9" s="1"/>
  <c r="G141" i="9"/>
  <c r="F141" i="9"/>
  <c r="B141" i="9"/>
  <c r="H140" i="9"/>
  <c r="G140" i="9"/>
  <c r="F140" i="9"/>
  <c r="E140" i="9"/>
  <c r="B140" i="9" s="1"/>
  <c r="H139" i="9"/>
  <c r="G139" i="9"/>
  <c r="E139" i="9" s="1"/>
  <c r="B139" i="9" s="1"/>
  <c r="F139" i="9"/>
  <c r="H138" i="9"/>
  <c r="G138" i="9"/>
  <c r="E138" i="9" s="1"/>
  <c r="B138" i="9" s="1"/>
  <c r="F138" i="9"/>
  <c r="H137" i="9"/>
  <c r="E137" i="9" s="1"/>
  <c r="G137" i="9"/>
  <c r="F137" i="9"/>
  <c r="B137" i="9"/>
  <c r="H136" i="9"/>
  <c r="G136" i="9"/>
  <c r="F136" i="9"/>
  <c r="E136" i="9"/>
  <c r="B136" i="9" s="1"/>
  <c r="H135" i="9"/>
  <c r="G135" i="9"/>
  <c r="E135" i="9" s="1"/>
  <c r="B135" i="9" s="1"/>
  <c r="F135" i="9"/>
  <c r="H134" i="9"/>
  <c r="G134" i="9"/>
  <c r="E134" i="9" s="1"/>
  <c r="B134" i="9" s="1"/>
  <c r="F134" i="9"/>
  <c r="H133" i="9"/>
  <c r="E133" i="9" s="1"/>
  <c r="G133" i="9"/>
  <c r="F133" i="9"/>
  <c r="B133" i="9"/>
  <c r="H132" i="9"/>
  <c r="G132" i="9"/>
  <c r="F132" i="9"/>
  <c r="E132" i="9"/>
  <c r="B132" i="9" s="1"/>
  <c r="H131" i="9"/>
  <c r="G131" i="9"/>
  <c r="E131" i="9" s="1"/>
  <c r="B131" i="9" s="1"/>
  <c r="F131" i="9"/>
  <c r="H130" i="9"/>
  <c r="G130" i="9"/>
  <c r="E130" i="9" s="1"/>
  <c r="B130" i="9" s="1"/>
  <c r="F130" i="9"/>
  <c r="H129" i="9"/>
  <c r="E129" i="9" s="1"/>
  <c r="G129" i="9"/>
  <c r="F129" i="9"/>
  <c r="B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G105" i="9"/>
  <c r="E105" i="9" s="1"/>
  <c r="B105" i="9" s="1"/>
  <c r="F105" i="9"/>
  <c r="H104" i="9"/>
  <c r="G104" i="9"/>
  <c r="F104" i="9"/>
  <c r="E104" i="9"/>
  <c r="B104" i="9" s="1"/>
  <c r="H103" i="9"/>
  <c r="E103" i="9" s="1"/>
  <c r="B103" i="9" s="1"/>
  <c r="G103" i="9"/>
  <c r="F103" i="9"/>
  <c r="H102" i="9"/>
  <c r="G102" i="9"/>
  <c r="E102" i="9" s="1"/>
  <c r="B102" i="9" s="1"/>
  <c r="F102" i="9"/>
  <c r="H101" i="9"/>
  <c r="G101" i="9"/>
  <c r="E101" i="9" s="1"/>
  <c r="B101" i="9" s="1"/>
  <c r="F101" i="9"/>
  <c r="H100" i="9"/>
  <c r="G100" i="9"/>
  <c r="F100" i="9"/>
  <c r="E100" i="9"/>
  <c r="B100" i="9" s="1"/>
  <c r="H99" i="9"/>
  <c r="E99" i="9" s="1"/>
  <c r="B99" i="9" s="1"/>
  <c r="G99" i="9"/>
  <c r="F99" i="9"/>
  <c r="H98" i="9"/>
  <c r="G98" i="9"/>
  <c r="E98" i="9" s="1"/>
  <c r="B98" i="9" s="1"/>
  <c r="F98" i="9"/>
  <c r="H97" i="9"/>
  <c r="G97" i="9"/>
  <c r="E97" i="9" s="1"/>
  <c r="B97" i="9" s="1"/>
  <c r="F97" i="9"/>
  <c r="H96" i="9"/>
  <c r="G96" i="9"/>
  <c r="F96" i="9"/>
  <c r="E96" i="9"/>
  <c r="B96" i="9" s="1"/>
  <c r="H95" i="9"/>
  <c r="E95" i="9" s="1"/>
  <c r="B95" i="9" s="1"/>
  <c r="G95" i="9"/>
  <c r="F95" i="9"/>
  <c r="H94" i="9"/>
  <c r="G94" i="9"/>
  <c r="E94" i="9" s="1"/>
  <c r="B94" i="9" s="1"/>
  <c r="F94" i="9"/>
  <c r="H93" i="9"/>
  <c r="G93" i="9"/>
  <c r="E93" i="9" s="1"/>
  <c r="B93" i="9" s="1"/>
  <c r="F93" i="9"/>
  <c r="H92" i="9"/>
  <c r="G92" i="9"/>
  <c r="F92" i="9"/>
  <c r="E92" i="9"/>
  <c r="B92" i="9" s="1"/>
  <c r="H91" i="9"/>
  <c r="E91" i="9" s="1"/>
  <c r="B91" i="9" s="1"/>
  <c r="G91" i="9"/>
  <c r="F91" i="9"/>
  <c r="H90" i="9"/>
  <c r="G90" i="9"/>
  <c r="E90" i="9" s="1"/>
  <c r="B90" i="9" s="1"/>
  <c r="F90" i="9"/>
  <c r="H89" i="9"/>
  <c r="G89" i="9"/>
  <c r="E89" i="9" s="1"/>
  <c r="B89" i="9" s="1"/>
  <c r="F89" i="9"/>
  <c r="H88" i="9"/>
  <c r="G88" i="9"/>
  <c r="F88" i="9"/>
  <c r="E88" i="9"/>
  <c r="B88" i="9" s="1"/>
  <c r="H87" i="9"/>
  <c r="E87" i="9" s="1"/>
  <c r="B87" i="9" s="1"/>
  <c r="G87" i="9"/>
  <c r="F87" i="9"/>
  <c r="H86" i="9"/>
  <c r="G86" i="9"/>
  <c r="E86" i="9" s="1"/>
  <c r="B86" i="9" s="1"/>
  <c r="F86" i="9"/>
  <c r="H85" i="9"/>
  <c r="G85" i="9"/>
  <c r="E85" i="9" s="1"/>
  <c r="B85" i="9" s="1"/>
  <c r="F85" i="9"/>
  <c r="H84" i="9"/>
  <c r="G84" i="9"/>
  <c r="F84" i="9"/>
  <c r="E84" i="9"/>
  <c r="B84" i="9" s="1"/>
  <c r="H83" i="9"/>
  <c r="E83" i="9" s="1"/>
  <c r="B83" i="9" s="1"/>
  <c r="G83" i="9"/>
  <c r="F83" i="9"/>
  <c r="H82" i="9"/>
  <c r="G82" i="9"/>
  <c r="E82" i="9" s="1"/>
  <c r="B82" i="9" s="1"/>
  <c r="F82" i="9"/>
  <c r="H81" i="9"/>
  <c r="G81" i="9"/>
  <c r="E81" i="9" s="1"/>
  <c r="B81" i="9" s="1"/>
  <c r="F81" i="9"/>
  <c r="H80" i="9"/>
  <c r="G80" i="9"/>
  <c r="F80" i="9"/>
  <c r="E80" i="9"/>
  <c r="B80" i="9" s="1"/>
  <c r="H79" i="9"/>
  <c r="G79" i="9"/>
  <c r="F79" i="9"/>
  <c r="E79" i="9"/>
  <c r="B79" i="9" s="1"/>
  <c r="H78" i="9"/>
  <c r="G78" i="9"/>
  <c r="E78" i="9" s="1"/>
  <c r="B78" i="9" s="1"/>
  <c r="F78" i="9"/>
  <c r="H77" i="9"/>
  <c r="G77" i="9"/>
  <c r="E77" i="9" s="1"/>
  <c r="B77" i="9" s="1"/>
  <c r="F77" i="9"/>
  <c r="H76" i="9"/>
  <c r="G76" i="9"/>
  <c r="F76" i="9"/>
  <c r="E76" i="9"/>
  <c r="B76" i="9" s="1"/>
  <c r="H75" i="9"/>
  <c r="E75" i="9" s="1"/>
  <c r="B75" i="9" s="1"/>
  <c r="G75" i="9"/>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G57" i="9"/>
  <c r="E57" i="9" s="1"/>
  <c r="B57" i="9" s="1"/>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G49" i="9"/>
  <c r="E49" i="9" s="1"/>
  <c r="B49" i="9" s="1"/>
  <c r="F49" i="9"/>
  <c r="H48" i="9"/>
  <c r="G48" i="9"/>
  <c r="F48" i="9"/>
  <c r="E48" i="9"/>
  <c r="B48" i="9" s="1"/>
  <c r="H47" i="9"/>
  <c r="E47" i="9" s="1"/>
  <c r="B47" i="9" s="1"/>
  <c r="G47" i="9"/>
  <c r="F47" i="9"/>
  <c r="H46" i="9"/>
  <c r="G46" i="9"/>
  <c r="E46" i="9" s="1"/>
  <c r="B46" i="9" s="1"/>
  <c r="F46" i="9"/>
  <c r="H45" i="9"/>
  <c r="E45" i="9" s="1"/>
  <c r="B45" i="9" s="1"/>
  <c r="G45" i="9"/>
  <c r="F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G37" i="9"/>
  <c r="E37" i="9" s="1"/>
  <c r="B37" i="9" s="1"/>
  <c r="F37" i="9"/>
  <c r="H36" i="9"/>
  <c r="G36" i="9"/>
  <c r="F36" i="9"/>
  <c r="E36" i="9"/>
  <c r="B36" i="9" s="1"/>
  <c r="H35" i="9"/>
  <c r="E35" i="9" s="1"/>
  <c r="B35" i="9" s="1"/>
  <c r="G35" i="9"/>
  <c r="F35" i="9"/>
  <c r="H34" i="9"/>
  <c r="G34" i="9"/>
  <c r="E34" i="9" s="1"/>
  <c r="B34" i="9" s="1"/>
  <c r="F34" i="9"/>
  <c r="H33" i="9"/>
  <c r="G33" i="9"/>
  <c r="E33" i="9" s="1"/>
  <c r="B33" i="9" s="1"/>
  <c r="F33" i="9"/>
  <c r="H32" i="9"/>
  <c r="G32" i="9"/>
  <c r="F32" i="9"/>
  <c r="E32" i="9"/>
  <c r="B32" i="9" s="1"/>
  <c r="H31" i="9"/>
  <c r="G31" i="9"/>
  <c r="E31" i="9" s="1"/>
  <c r="B31" i="9" s="1"/>
  <c r="F31" i="9"/>
  <c r="H30" i="9"/>
  <c r="G30" i="9"/>
  <c r="E30" i="9" s="1"/>
  <c r="B30" i="9" s="1"/>
  <c r="F30" i="9"/>
  <c r="H29" i="9"/>
  <c r="E29" i="9" s="1"/>
  <c r="B29" i="9" s="1"/>
  <c r="G29" i="9"/>
  <c r="F29" i="9"/>
  <c r="H28" i="9"/>
  <c r="G28" i="9"/>
  <c r="F28" i="9"/>
  <c r="E28" i="9"/>
  <c r="B28" i="9" s="1"/>
  <c r="H27" i="9"/>
  <c r="G27" i="9"/>
  <c r="E27" i="9" s="1"/>
  <c r="B27" i="9" s="1"/>
  <c r="F27" i="9"/>
  <c r="H26" i="9"/>
  <c r="G26" i="9"/>
  <c r="E26" i="9" s="1"/>
  <c r="B26" i="9" s="1"/>
  <c r="F26" i="9"/>
  <c r="H25" i="9"/>
  <c r="E25" i="9" s="1"/>
  <c r="B25" i="9" s="1"/>
  <c r="G25" i="9"/>
  <c r="F25" i="9"/>
  <c r="F24" i="9"/>
  <c r="F4" i="9"/>
  <c r="O3" i="9"/>
  <c r="G296" i="9" s="1"/>
  <c r="E296" i="9" s="1"/>
  <c r="B296" i="9" s="1"/>
  <c r="I3" i="9"/>
  <c r="G179" i="9" s="1"/>
  <c r="H3" i="9"/>
  <c r="G3" i="9"/>
  <c r="D104" i="8"/>
  <c r="D97" i="8"/>
  <c r="D92" i="8"/>
  <c r="D87" i="8"/>
  <c r="D82" i="8"/>
  <c r="D77" i="8"/>
  <c r="D72" i="8"/>
  <c r="D67" i="8"/>
  <c r="C1643" i="1" s="1"/>
  <c r="D62" i="8"/>
  <c r="D57" i="8"/>
  <c r="D52" i="8"/>
  <c r="D51" i="8"/>
  <c r="D46" i="8"/>
  <c r="D37" i="8"/>
  <c r="D25" i="8" s="1"/>
  <c r="D27" i="8"/>
  <c r="D18" i="8"/>
  <c r="D8" i="8"/>
  <c r="D6" i="8" s="1"/>
  <c r="E44" i="7"/>
  <c r="D44" i="7"/>
  <c r="E39" i="7"/>
  <c r="D39" i="7"/>
  <c r="D38" i="7" s="1"/>
  <c r="E30" i="7"/>
  <c r="D30" i="7"/>
  <c r="E23" i="7"/>
  <c r="E22" i="7" s="1"/>
  <c r="D23" i="7"/>
  <c r="D22" i="7"/>
  <c r="E14" i="7"/>
  <c r="D14" i="7"/>
  <c r="E7" i="7"/>
  <c r="D7" i="7"/>
  <c r="D6" i="7" s="1"/>
  <c r="E6"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F290" i="5"/>
  <c r="E290" i="5"/>
  <c r="D290" i="5"/>
  <c r="F289" i="5"/>
  <c r="F288" i="5"/>
  <c r="F287" i="5"/>
  <c r="F286" i="5"/>
  <c r="F285" i="5"/>
  <c r="F284" i="5"/>
  <c r="F283" i="5"/>
  <c r="F282" i="5"/>
  <c r="F281" i="5"/>
  <c r="F280" i="5"/>
  <c r="F279" i="5"/>
  <c r="F278" i="5"/>
  <c r="F277" i="5"/>
  <c r="F276" i="5"/>
  <c r="E276" i="5"/>
  <c r="D276" i="5"/>
  <c r="D273" i="5" s="1"/>
  <c r="F273" i="5" s="1"/>
  <c r="F275" i="5"/>
  <c r="F274" i="5"/>
  <c r="E273" i="5"/>
  <c r="F272" i="5"/>
  <c r="F271" i="5"/>
  <c r="F270" i="5"/>
  <c r="F269" i="5"/>
  <c r="F268" i="5"/>
  <c r="F267" i="5"/>
  <c r="F266" i="5"/>
  <c r="F265" i="5"/>
  <c r="F264" i="5"/>
  <c r="F263" i="5"/>
  <c r="E263" i="5"/>
  <c r="D263" i="5"/>
  <c r="F262" i="5"/>
  <c r="F261" i="5"/>
  <c r="F260" i="5"/>
  <c r="E259" i="5"/>
  <c r="D259" i="5"/>
  <c r="F259" i="5" s="1"/>
  <c r="F258" i="5"/>
  <c r="F257" i="5"/>
  <c r="F256" i="5"/>
  <c r="F255" i="5"/>
  <c r="E255" i="5"/>
  <c r="D255" i="5"/>
  <c r="D254" i="5"/>
  <c r="F254" i="5" s="1"/>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c r="F217" i="5"/>
  <c r="F216" i="5"/>
  <c r="F215" i="5"/>
  <c r="F214" i="5"/>
  <c r="F213" i="5"/>
  <c r="F212" i="5"/>
  <c r="F211" i="5"/>
  <c r="F210" i="5"/>
  <c r="E210" i="5"/>
  <c r="D210" i="5"/>
  <c r="F209" i="5"/>
  <c r="F208" i="5"/>
  <c r="F207" i="5"/>
  <c r="F206" i="5"/>
  <c r="F205" i="5"/>
  <c r="F204" i="5"/>
  <c r="E203" i="5"/>
  <c r="E202" i="5" s="1"/>
  <c r="H337" i="9" s="1"/>
  <c r="D203" i="5"/>
  <c r="F203" i="5" s="1"/>
  <c r="D202" i="5"/>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F180" i="5"/>
  <c r="E180" i="5"/>
  <c r="D180" i="5"/>
  <c r="D177" i="5" s="1"/>
  <c r="F179" i="5"/>
  <c r="F178" i="5"/>
  <c r="E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D147" i="5"/>
  <c r="F147" i="5" s="1"/>
  <c r="F146" i="5"/>
  <c r="F145" i="5"/>
  <c r="F144" i="5"/>
  <c r="E143" i="5"/>
  <c r="D143" i="5"/>
  <c r="F142" i="5"/>
  <c r="F141" i="5"/>
  <c r="F140" i="5"/>
  <c r="F139" i="5"/>
  <c r="F138" i="5"/>
  <c r="F137" i="5"/>
  <c r="E136" i="5"/>
  <c r="E135" i="5" s="1"/>
  <c r="D136" i="5"/>
  <c r="F136" i="5" s="1"/>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F89" i="5" s="1"/>
  <c r="E88" i="5"/>
  <c r="F87" i="5"/>
  <c r="F86" i="5"/>
  <c r="F85" i="5"/>
  <c r="F84" i="5"/>
  <c r="F83" i="5"/>
  <c r="F82" i="5"/>
  <c r="E82" i="5"/>
  <c r="D82" i="5"/>
  <c r="F81" i="5"/>
  <c r="F80" i="5"/>
  <c r="F79" i="5"/>
  <c r="F78" i="5"/>
  <c r="F77" i="5"/>
  <c r="F76" i="5"/>
  <c r="E76" i="5"/>
  <c r="D76" i="5"/>
  <c r="F75" i="5"/>
  <c r="F74" i="5"/>
  <c r="F73" i="5"/>
  <c r="F72" i="5"/>
  <c r="E71" i="5"/>
  <c r="D71" i="5"/>
  <c r="D70" i="5" s="1"/>
  <c r="F70" i="5" s="1"/>
  <c r="E70" i="5"/>
  <c r="F68" i="5"/>
  <c r="F67" i="5"/>
  <c r="F66" i="5"/>
  <c r="F65" i="5"/>
  <c r="F64"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2" i="5" s="1"/>
  <c r="E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7" i="4"/>
  <c r="F642" i="4"/>
  <c r="F641" i="4"/>
  <c r="F638" i="4"/>
  <c r="F637" i="4"/>
  <c r="E636" i="4"/>
  <c r="D636" i="4"/>
  <c r="F636" i="4" s="1"/>
  <c r="F635" i="4"/>
  <c r="F634" i="4"/>
  <c r="F633" i="4"/>
  <c r="E633" i="4"/>
  <c r="E629" i="4" s="1"/>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D598" i="4"/>
  <c r="D597" i="4" s="1"/>
  <c r="F597" i="4" s="1"/>
  <c r="E597" i="4"/>
  <c r="F596" i="4"/>
  <c r="F595" i="4"/>
  <c r="E594" i="4"/>
  <c r="D594" i="4"/>
  <c r="F594" i="4" s="1"/>
  <c r="F593" i="4"/>
  <c r="F592" i="4"/>
  <c r="F591" i="4"/>
  <c r="E591" i="4"/>
  <c r="D591" i="4"/>
  <c r="F590" i="4"/>
  <c r="F589" i="4"/>
  <c r="E589" i="4"/>
  <c r="D589" i="4"/>
  <c r="F588" i="4"/>
  <c r="F587" i="4"/>
  <c r="F586" i="4"/>
  <c r="E585" i="4"/>
  <c r="E584" i="4" s="1"/>
  <c r="D585" i="4"/>
  <c r="F585" i="4" s="1"/>
  <c r="F584" i="4"/>
  <c r="D584" i="4"/>
  <c r="F583" i="4"/>
  <c r="F582" i="4"/>
  <c r="E581" i="4"/>
  <c r="D581" i="4"/>
  <c r="F581" i="4" s="1"/>
  <c r="F580" i="4"/>
  <c r="F579" i="4"/>
  <c r="F578" i="4"/>
  <c r="E578" i="4"/>
  <c r="D578" i="4"/>
  <c r="F577" i="4"/>
  <c r="F576" i="4"/>
  <c r="F575" i="4"/>
  <c r="E575" i="4"/>
  <c r="E571" i="4" s="1"/>
  <c r="D575" i="4"/>
  <c r="F574" i="4"/>
  <c r="F573" i="4"/>
  <c r="E572" i="4"/>
  <c r="D572" i="4"/>
  <c r="F570" i="4"/>
  <c r="F569" i="4"/>
  <c r="F568" i="4"/>
  <c r="F567" i="4"/>
  <c r="F566" i="4"/>
  <c r="F565" i="4"/>
  <c r="F564" i="4"/>
  <c r="F563"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1" i="4"/>
  <c r="F530" i="4"/>
  <c r="E529" i="4"/>
  <c r="D529" i="4"/>
  <c r="F529" i="4" s="1"/>
  <c r="F528" i="4"/>
  <c r="F527" i="4"/>
  <c r="E526" i="4"/>
  <c r="D526" i="4"/>
  <c r="F526" i="4" s="1"/>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E491" i="4" s="1"/>
  <c r="D497" i="4"/>
  <c r="F496" i="4"/>
  <c r="F495" i="4"/>
  <c r="F494" i="4"/>
  <c r="F493" i="4"/>
  <c r="E492" i="4"/>
  <c r="D492" i="4"/>
  <c r="F490" i="4"/>
  <c r="F489" i="4"/>
  <c r="F488" i="4"/>
  <c r="E488" i="4"/>
  <c r="D488" i="4"/>
  <c r="F487" i="4"/>
  <c r="F486" i="4"/>
  <c r="F485" i="4"/>
  <c r="E485" i="4"/>
  <c r="E479" i="4" s="1"/>
  <c r="D485" i="4"/>
  <c r="F484" i="4"/>
  <c r="F483" i="4"/>
  <c r="F482" i="4"/>
  <c r="F481" i="4"/>
  <c r="F480" i="4"/>
  <c r="E480" i="4"/>
  <c r="D480" i="4"/>
  <c r="D479" i="4" s="1"/>
  <c r="F479" i="4" s="1"/>
  <c r="F478" i="4"/>
  <c r="F477" i="4"/>
  <c r="E476" i="4"/>
  <c r="D476" i="4"/>
  <c r="F476" i="4" s="1"/>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D431" i="4" s="1"/>
  <c r="F431" i="4" s="1"/>
  <c r="E428" i="4"/>
  <c r="F428" i="4" s="1"/>
  <c r="D428" i="4"/>
  <c r="F427" i="4"/>
  <c r="E427" i="4"/>
  <c r="E648" i="4" s="1"/>
  <c r="D427" i="4"/>
  <c r="D648" i="4" s="1"/>
  <c r="F648" i="4" s="1"/>
  <c r="E426" i="4"/>
  <c r="D426" i="4"/>
  <c r="F426" i="4" s="1"/>
  <c r="F421" i="4"/>
  <c r="F420" i="4"/>
  <c r="F419" i="4"/>
  <c r="F416" i="4"/>
  <c r="F415" i="4"/>
  <c r="F414" i="4"/>
  <c r="F413" i="4"/>
  <c r="E412" i="4"/>
  <c r="D412" i="4"/>
  <c r="F412" i="4" s="1"/>
  <c r="F411" i="4"/>
  <c r="E410" i="4"/>
  <c r="D410" i="4"/>
  <c r="F410" i="4" s="1"/>
  <c r="F409" i="4"/>
  <c r="F408" i="4"/>
  <c r="F407" i="4"/>
  <c r="E407" i="4"/>
  <c r="D407" i="4"/>
  <c r="D406" i="4" s="1"/>
  <c r="F406" i="4" s="1"/>
  <c r="E406" i="4"/>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E373" i="4" s="1"/>
  <c r="D374" i="4"/>
  <c r="F374" i="4" s="1"/>
  <c r="F372" i="4"/>
  <c r="F371" i="4"/>
  <c r="F370" i="4"/>
  <c r="F369" i="4"/>
  <c r="F368" i="4"/>
  <c r="F367" i="4"/>
  <c r="E366" i="4"/>
  <c r="D366" i="4"/>
  <c r="F366" i="4" s="1"/>
  <c r="F365" i="4"/>
  <c r="F364" i="4"/>
  <c r="F363" i="4"/>
  <c r="F362" i="4"/>
  <c r="E362" i="4"/>
  <c r="E361" i="4" s="1"/>
  <c r="E360" i="4" s="1"/>
  <c r="D362" i="4"/>
  <c r="D361" i="4"/>
  <c r="F359" i="4"/>
  <c r="F358" i="4"/>
  <c r="E358" i="4"/>
  <c r="D358" i="4"/>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E321" i="4" s="1"/>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D310" i="4"/>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D273" i="4"/>
  <c r="F273" i="4" s="1"/>
  <c r="F272" i="4"/>
  <c r="F271" i="4"/>
  <c r="F270" i="4"/>
  <c r="F269" i="4"/>
  <c r="E269" i="4"/>
  <c r="D269" i="4"/>
  <c r="F268" i="4"/>
  <c r="F267" i="4"/>
  <c r="F266" i="4"/>
  <c r="F265" i="4"/>
  <c r="F264" i="4"/>
  <c r="F263" i="4"/>
  <c r="E263" i="4"/>
  <c r="D263" i="4"/>
  <c r="D262" i="4" s="1"/>
  <c r="F262" i="4" s="1"/>
  <c r="E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E221" i="4" s="1"/>
  <c r="D222" i="4"/>
  <c r="F221" i="4"/>
  <c r="D221" i="4"/>
  <c r="F220" i="4"/>
  <c r="F219" i="4"/>
  <c r="F218" i="4"/>
  <c r="F217" i="4"/>
  <c r="E216" i="4"/>
  <c r="D216" i="4"/>
  <c r="F216" i="4" s="1"/>
  <c r="F215" i="4"/>
  <c r="F214" i="4"/>
  <c r="F213" i="4"/>
  <c r="F212" i="4"/>
  <c r="F211" i="4"/>
  <c r="F210" i="4"/>
  <c r="F209" i="4"/>
  <c r="F208" i="4"/>
  <c r="E208" i="4"/>
  <c r="D208" i="4"/>
  <c r="F207" i="4"/>
  <c r="F206" i="4"/>
  <c r="F205" i="4"/>
  <c r="F204" i="4"/>
  <c r="F203" i="4"/>
  <c r="E203" i="4"/>
  <c r="D203" i="4"/>
  <c r="D202" i="4" s="1"/>
  <c r="E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E164" i="4" s="1"/>
  <c r="D170" i="4"/>
  <c r="F169" i="4"/>
  <c r="F168" i="4"/>
  <c r="F167" i="4"/>
  <c r="F166" i="4"/>
  <c r="E165" i="4"/>
  <c r="D165" i="4"/>
  <c r="F163" i="4"/>
  <c r="F162" i="4"/>
  <c r="F161" i="4"/>
  <c r="E160" i="4"/>
  <c r="D160" i="4"/>
  <c r="F160" i="4" s="1"/>
  <c r="F159" i="4"/>
  <c r="F158" i="4"/>
  <c r="F157" i="4"/>
  <c r="F156" i="4"/>
  <c r="F155" i="4"/>
  <c r="E154" i="4"/>
  <c r="E153" i="4" s="1"/>
  <c r="D154" i="4"/>
  <c r="D153" i="4"/>
  <c r="F151" i="4"/>
  <c r="F150" i="4"/>
  <c r="F149" i="4"/>
  <c r="F148" i="4"/>
  <c r="F147" i="4"/>
  <c r="F146" i="4"/>
  <c r="F145" i="4"/>
  <c r="F144" i="4"/>
  <c r="F143" i="4"/>
  <c r="F142" i="4"/>
  <c r="E141" i="4"/>
  <c r="D141" i="4"/>
  <c r="E140" i="4"/>
  <c r="F139" i="4"/>
  <c r="F138" i="4"/>
  <c r="F137" i="4"/>
  <c r="F136" i="4"/>
  <c r="F135" i="4"/>
  <c r="E135" i="4"/>
  <c r="D135" i="4"/>
  <c r="D134" i="4" s="1"/>
  <c r="F134" i="4" s="1"/>
  <c r="E134" i="4"/>
  <c r="F133" i="4"/>
  <c r="F132" i="4"/>
  <c r="F131" i="4"/>
  <c r="F130" i="4"/>
  <c r="E129" i="4"/>
  <c r="D129" i="4"/>
  <c r="F129" i="4" s="1"/>
  <c r="F128" i="4"/>
  <c r="F127" i="4"/>
  <c r="E126" i="4"/>
  <c r="E125" i="4" s="1"/>
  <c r="D126" i="4"/>
  <c r="D125" i="4"/>
  <c r="F124" i="4"/>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E82" i="4" s="1"/>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F44" i="4"/>
  <c r="E44" i="4"/>
  <c r="E43" i="4" s="1"/>
  <c r="D44" i="4"/>
  <c r="F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I41" i="3"/>
  <c r="G41" i="3"/>
  <c r="B41" i="3"/>
  <c r="G40" i="3"/>
  <c r="B40" i="3"/>
  <c r="G39" i="3"/>
  <c r="B39" i="3"/>
  <c r="H38" i="3"/>
  <c r="G38" i="3"/>
  <c r="B38" i="3"/>
  <c r="I36" i="3"/>
  <c r="H36" i="3"/>
  <c r="G36" i="3"/>
  <c r="B36" i="3"/>
  <c r="H35" i="3"/>
  <c r="G35" i="3"/>
  <c r="B35" i="3"/>
  <c r="H34" i="3"/>
  <c r="G34" i="3"/>
  <c r="B34" i="3"/>
  <c r="G33" i="3"/>
  <c r="B33" i="3"/>
  <c r="G31" i="3"/>
  <c r="B31" i="3"/>
  <c r="I30"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5" i="1"/>
  <c r="C1685" i="1"/>
  <c r="G1685" i="1" s="1"/>
  <c r="H1684" i="1"/>
  <c r="G1684" i="1"/>
  <c r="C1684" i="1"/>
  <c r="C1683" i="1"/>
  <c r="G1682" i="1"/>
  <c r="C1682" i="1"/>
  <c r="H1682" i="1" s="1"/>
  <c r="H1681" i="1"/>
  <c r="C1681" i="1"/>
  <c r="G1681" i="1" s="1"/>
  <c r="H1680" i="1"/>
  <c r="G1680" i="1"/>
  <c r="C1680" i="1"/>
  <c r="C1679" i="1"/>
  <c r="G1678" i="1"/>
  <c r="C1678" i="1"/>
  <c r="H1678" i="1" s="1"/>
  <c r="H1677" i="1"/>
  <c r="C1677" i="1"/>
  <c r="G1677" i="1" s="1"/>
  <c r="H1676" i="1"/>
  <c r="G1676" i="1"/>
  <c r="C1676" i="1"/>
  <c r="C1675" i="1"/>
  <c r="G1674" i="1"/>
  <c r="C1674" i="1"/>
  <c r="H1674" i="1" s="1"/>
  <c r="H1673" i="1"/>
  <c r="C1673" i="1"/>
  <c r="G1673" i="1" s="1"/>
  <c r="H1672" i="1"/>
  <c r="G1672" i="1"/>
  <c r="C1672" i="1"/>
  <c r="C1671" i="1"/>
  <c r="G1670" i="1"/>
  <c r="C1670" i="1"/>
  <c r="H1670" i="1" s="1"/>
  <c r="H1669" i="1"/>
  <c r="C1669" i="1"/>
  <c r="G1669" i="1" s="1"/>
  <c r="H1668" i="1"/>
  <c r="G1668" i="1"/>
  <c r="C1668" i="1"/>
  <c r="C1667" i="1"/>
  <c r="G1666" i="1"/>
  <c r="C1666" i="1"/>
  <c r="H1666" i="1" s="1"/>
  <c r="H1665" i="1"/>
  <c r="C1665" i="1"/>
  <c r="G1665" i="1" s="1"/>
  <c r="H1664" i="1"/>
  <c r="G1664" i="1"/>
  <c r="C1664" i="1"/>
  <c r="C1663" i="1"/>
  <c r="G1662" i="1"/>
  <c r="C1662" i="1"/>
  <c r="H1662" i="1" s="1"/>
  <c r="H1661" i="1"/>
  <c r="C1661" i="1"/>
  <c r="G1661" i="1" s="1"/>
  <c r="H1660" i="1"/>
  <c r="G1660" i="1"/>
  <c r="C1660" i="1"/>
  <c r="C1659" i="1"/>
  <c r="G1658" i="1"/>
  <c r="C1658" i="1"/>
  <c r="H1658" i="1" s="1"/>
  <c r="H1657" i="1"/>
  <c r="C1657" i="1"/>
  <c r="G1657" i="1" s="1"/>
  <c r="H1656" i="1"/>
  <c r="G1656" i="1"/>
  <c r="C1656" i="1"/>
  <c r="C1655" i="1"/>
  <c r="G1654" i="1"/>
  <c r="C1654" i="1"/>
  <c r="H1654" i="1" s="1"/>
  <c r="H1653" i="1"/>
  <c r="C1653" i="1"/>
  <c r="G1653" i="1" s="1"/>
  <c r="H1652" i="1"/>
  <c r="G1652" i="1"/>
  <c r="C1652" i="1"/>
  <c r="C1651" i="1"/>
  <c r="G1650" i="1"/>
  <c r="C1650" i="1"/>
  <c r="H1650" i="1" s="1"/>
  <c r="H1649" i="1"/>
  <c r="C1649" i="1"/>
  <c r="G1649" i="1" s="1"/>
  <c r="H1648" i="1"/>
  <c r="G1648" i="1"/>
  <c r="C1648" i="1"/>
  <c r="C1647" i="1"/>
  <c r="G1646" i="1"/>
  <c r="C1646" i="1"/>
  <c r="H1646" i="1" s="1"/>
  <c r="H1645" i="1"/>
  <c r="C1645" i="1"/>
  <c r="G1645" i="1" s="1"/>
  <c r="H1644" i="1"/>
  <c r="G1644" i="1"/>
  <c r="C1644" i="1"/>
  <c r="G1642" i="1"/>
  <c r="C1642" i="1"/>
  <c r="H1642" i="1" s="1"/>
  <c r="H1641" i="1"/>
  <c r="C1641" i="1"/>
  <c r="G1641" i="1" s="1"/>
  <c r="H1640" i="1"/>
  <c r="G1640" i="1"/>
  <c r="C1640" i="1"/>
  <c r="C1639" i="1"/>
  <c r="G1638" i="1"/>
  <c r="C1638" i="1"/>
  <c r="H1638" i="1" s="1"/>
  <c r="H1637" i="1"/>
  <c r="C1637" i="1"/>
  <c r="G1637" i="1" s="1"/>
  <c r="H1636" i="1"/>
  <c r="G1636" i="1"/>
  <c r="C1636" i="1"/>
  <c r="C1635" i="1"/>
  <c r="G1634" i="1"/>
  <c r="C1634" i="1"/>
  <c r="H1634" i="1" s="1"/>
  <c r="H1633" i="1"/>
  <c r="C1633" i="1"/>
  <c r="G1633" i="1" s="1"/>
  <c r="H1632" i="1"/>
  <c r="G1632" i="1"/>
  <c r="C1632" i="1"/>
  <c r="C1631" i="1"/>
  <c r="G1630" i="1"/>
  <c r="C1630" i="1"/>
  <c r="H1630" i="1" s="1"/>
  <c r="H1629" i="1"/>
  <c r="C1629" i="1"/>
  <c r="G1629" i="1" s="1"/>
  <c r="H1628" i="1"/>
  <c r="G1628" i="1"/>
  <c r="C1628" i="1"/>
  <c r="G1626" i="1"/>
  <c r="C1626" i="1"/>
  <c r="H1626" i="1" s="1"/>
  <c r="H1625" i="1"/>
  <c r="C1625" i="1"/>
  <c r="G1625" i="1" s="1"/>
  <c r="H1624" i="1"/>
  <c r="G1624" i="1"/>
  <c r="C1624" i="1"/>
  <c r="C1623" i="1"/>
  <c r="G1622" i="1"/>
  <c r="C1622" i="1"/>
  <c r="H1622" i="1" s="1"/>
  <c r="C1619" i="1"/>
  <c r="G1618" i="1"/>
  <c r="C1618" i="1"/>
  <c r="H1618" i="1" s="1"/>
  <c r="C1617" i="1"/>
  <c r="H1616" i="1"/>
  <c r="G1616" i="1"/>
  <c r="C1616" i="1"/>
  <c r="H1615" i="1"/>
  <c r="C1615" i="1"/>
  <c r="G1615" i="1" s="1"/>
  <c r="G1614" i="1"/>
  <c r="C1614" i="1"/>
  <c r="H1614" i="1" s="1"/>
  <c r="H1613" i="1"/>
  <c r="C1613" i="1"/>
  <c r="G1613" i="1" s="1"/>
  <c r="H1612" i="1"/>
  <c r="G1612" i="1"/>
  <c r="C1612" i="1"/>
  <c r="C1611" i="1"/>
  <c r="G1610" i="1"/>
  <c r="C1610" i="1"/>
  <c r="H1610" i="1" s="1"/>
  <c r="C1609" i="1"/>
  <c r="H1608" i="1"/>
  <c r="G1608" i="1"/>
  <c r="C1608" i="1"/>
  <c r="H1607" i="1"/>
  <c r="C1607" i="1"/>
  <c r="G1607" i="1" s="1"/>
  <c r="G1606" i="1"/>
  <c r="C1606" i="1"/>
  <c r="H1606" i="1" s="1"/>
  <c r="H1605" i="1"/>
  <c r="C1605" i="1"/>
  <c r="G1605" i="1" s="1"/>
  <c r="H1604" i="1"/>
  <c r="G1604" i="1"/>
  <c r="C1604" i="1"/>
  <c r="C1603" i="1"/>
  <c r="G1602" i="1"/>
  <c r="C1602" i="1"/>
  <c r="H1602" i="1" s="1"/>
  <c r="C1601" i="1"/>
  <c r="H1600" i="1"/>
  <c r="G1600" i="1"/>
  <c r="C1600" i="1"/>
  <c r="H1599" i="1"/>
  <c r="C1599" i="1"/>
  <c r="G1599" i="1" s="1"/>
  <c r="G1598" i="1"/>
  <c r="C1598" i="1"/>
  <c r="H1598" i="1" s="1"/>
  <c r="H1597" i="1"/>
  <c r="C1597" i="1"/>
  <c r="G1597" i="1" s="1"/>
  <c r="H1596" i="1"/>
  <c r="G1596" i="1"/>
  <c r="C1596" i="1"/>
  <c r="C1595" i="1"/>
  <c r="G1594" i="1"/>
  <c r="C1594" i="1"/>
  <c r="H1594" i="1" s="1"/>
  <c r="C1593" i="1"/>
  <c r="H1592" i="1"/>
  <c r="G1592" i="1"/>
  <c r="C1592" i="1"/>
  <c r="H1591" i="1"/>
  <c r="C1591" i="1"/>
  <c r="G1591" i="1" s="1"/>
  <c r="G1590" i="1"/>
  <c r="C1590" i="1"/>
  <c r="H1590" i="1" s="1"/>
  <c r="H1589" i="1"/>
  <c r="C1589" i="1"/>
  <c r="G1589" i="1" s="1"/>
  <c r="H1588" i="1"/>
  <c r="G1588" i="1"/>
  <c r="C1588" i="1"/>
  <c r="C1587" i="1"/>
  <c r="G1586" i="1"/>
  <c r="C1586" i="1"/>
  <c r="H1586" i="1" s="1"/>
  <c r="C1585" i="1"/>
  <c r="H1584" i="1"/>
  <c r="G1584" i="1"/>
  <c r="C1584" i="1"/>
  <c r="H1583" i="1"/>
  <c r="C1583" i="1"/>
  <c r="G1583" i="1" s="1"/>
  <c r="G1582" i="1"/>
  <c r="C1582" i="1"/>
  <c r="H1582" i="1" s="1"/>
  <c r="H1581" i="1"/>
  <c r="C1581" i="1"/>
  <c r="G1580" i="1"/>
  <c r="D1580" i="1"/>
  <c r="C1580" i="1"/>
  <c r="G1579" i="1"/>
  <c r="D1579" i="1"/>
  <c r="C1579" i="1"/>
  <c r="G1578" i="1"/>
  <c r="D1578" i="1"/>
  <c r="C1578" i="1"/>
  <c r="G1577" i="1"/>
  <c r="D1577" i="1"/>
  <c r="C1577" i="1"/>
  <c r="G1576" i="1"/>
  <c r="D1576" i="1"/>
  <c r="C1576" i="1"/>
  <c r="H1576" i="1" s="1"/>
  <c r="G1575" i="1"/>
  <c r="D1575" i="1"/>
  <c r="C1575" i="1"/>
  <c r="D1574" i="1"/>
  <c r="C1574" i="1"/>
  <c r="D1573" i="1"/>
  <c r="C1573" i="1"/>
  <c r="G1572" i="1"/>
  <c r="D1572" i="1"/>
  <c r="C1572" i="1"/>
  <c r="C1571" i="1"/>
  <c r="C1570" i="1"/>
  <c r="D1569" i="1"/>
  <c r="C1569" i="1"/>
  <c r="G1568" i="1"/>
  <c r="D1568" i="1"/>
  <c r="C1568" i="1"/>
  <c r="G1567" i="1"/>
  <c r="D1567" i="1"/>
  <c r="C1567" i="1"/>
  <c r="D1566" i="1"/>
  <c r="C1566" i="1"/>
  <c r="D1565" i="1"/>
  <c r="C1565" i="1"/>
  <c r="G1564" i="1"/>
  <c r="D1564" i="1"/>
  <c r="C1564" i="1"/>
  <c r="G1563" i="1"/>
  <c r="D1563" i="1"/>
  <c r="C1563" i="1"/>
  <c r="D1562" i="1"/>
  <c r="C1562" i="1"/>
  <c r="H1562" i="1" s="1"/>
  <c r="D1561" i="1"/>
  <c r="C1561" i="1"/>
  <c r="G1561" i="1" s="1"/>
  <c r="D1560" i="1"/>
  <c r="C1560" i="1"/>
  <c r="G1560" i="1" s="1"/>
  <c r="D1559" i="1"/>
  <c r="C1559" i="1"/>
  <c r="G1559" i="1" s="1"/>
  <c r="D1558" i="1"/>
  <c r="C1558" i="1"/>
  <c r="G1558" i="1" s="1"/>
  <c r="D1557" i="1"/>
  <c r="C1557" i="1"/>
  <c r="G1557" i="1" s="1"/>
  <c r="D1556" i="1"/>
  <c r="C1556" i="1"/>
  <c r="G1556" i="1" s="1"/>
  <c r="D1555" i="1"/>
  <c r="C1555" i="1"/>
  <c r="H1555" i="1" s="1"/>
  <c r="C1554" i="1"/>
  <c r="D1553" i="1"/>
  <c r="C1553" i="1"/>
  <c r="D1552" i="1"/>
  <c r="C1552" i="1"/>
  <c r="G1551" i="1"/>
  <c r="D1551" i="1"/>
  <c r="C1551" i="1"/>
  <c r="G1550" i="1"/>
  <c r="D1550" i="1"/>
  <c r="C1550" i="1"/>
  <c r="D1549" i="1"/>
  <c r="C1549" i="1"/>
  <c r="D1548" i="1"/>
  <c r="C1548" i="1"/>
  <c r="G1547" i="1"/>
  <c r="D1547" i="1"/>
  <c r="C1547" i="1"/>
  <c r="D1546" i="1"/>
  <c r="H1546" i="1" s="1"/>
  <c r="C1546" i="1"/>
  <c r="D1545" i="1"/>
  <c r="C1545" i="1"/>
  <c r="J1544" i="1"/>
  <c r="D1544" i="1"/>
  <c r="H1544" i="1" s="1"/>
  <c r="C1544" i="1"/>
  <c r="D1543" i="1"/>
  <c r="C1543" i="1"/>
  <c r="J1542" i="1"/>
  <c r="D1542" i="1"/>
  <c r="H1542" i="1" s="1"/>
  <c r="C1542" i="1"/>
  <c r="D1541" i="1"/>
  <c r="C1541" i="1"/>
  <c r="J1540" i="1"/>
  <c r="D1540" i="1"/>
  <c r="H1540" i="1" s="1"/>
  <c r="C1540" i="1"/>
  <c r="H1539" i="1"/>
  <c r="D1539" i="1"/>
  <c r="C1539" i="1"/>
  <c r="G1539" i="1" s="1"/>
  <c r="D1538" i="1"/>
  <c r="D1535" i="1"/>
  <c r="H1535" i="1" s="1"/>
  <c r="C1535" i="1"/>
  <c r="H1534" i="1"/>
  <c r="D1534" i="1"/>
  <c r="C1534" i="1"/>
  <c r="G1534" i="1" s="1"/>
  <c r="D1533" i="1"/>
  <c r="H1533" i="1" s="1"/>
  <c r="C1533" i="1"/>
  <c r="H1532" i="1"/>
  <c r="D1532" i="1"/>
  <c r="C1532" i="1"/>
  <c r="G1532" i="1" s="1"/>
  <c r="D1531" i="1"/>
  <c r="H1531" i="1" s="1"/>
  <c r="C1531" i="1"/>
  <c r="H1530" i="1"/>
  <c r="D1530" i="1"/>
  <c r="C1530" i="1"/>
  <c r="G1530" i="1" s="1"/>
  <c r="D1529" i="1"/>
  <c r="H1529" i="1" s="1"/>
  <c r="C1529" i="1"/>
  <c r="H1528" i="1"/>
  <c r="D1528" i="1"/>
  <c r="C1528" i="1"/>
  <c r="G1528" i="1" s="1"/>
  <c r="D1527" i="1"/>
  <c r="H1527" i="1" s="1"/>
  <c r="C1527" i="1"/>
  <c r="H1526" i="1"/>
  <c r="D1526" i="1"/>
  <c r="C1526" i="1"/>
  <c r="G1526" i="1" s="1"/>
  <c r="D1525" i="1"/>
  <c r="H1525" i="1" s="1"/>
  <c r="C1525" i="1"/>
  <c r="H1524" i="1"/>
  <c r="D1524" i="1"/>
  <c r="C1524" i="1"/>
  <c r="G1524" i="1" s="1"/>
  <c r="D1523" i="1"/>
  <c r="H1523" i="1" s="1"/>
  <c r="C1523" i="1"/>
  <c r="H1522" i="1"/>
  <c r="D1522" i="1"/>
  <c r="C1522" i="1"/>
  <c r="G1522" i="1" s="1"/>
  <c r="D1521" i="1"/>
  <c r="H1521" i="1" s="1"/>
  <c r="C1521" i="1"/>
  <c r="H1520" i="1"/>
  <c r="D1520" i="1"/>
  <c r="C1520" i="1"/>
  <c r="G1520" i="1" s="1"/>
  <c r="D1519" i="1"/>
  <c r="H1519" i="1" s="1"/>
  <c r="C1519" i="1"/>
  <c r="H1518" i="1"/>
  <c r="D1518" i="1"/>
  <c r="C1518" i="1"/>
  <c r="G1518" i="1" s="1"/>
  <c r="D1517" i="1"/>
  <c r="H1517" i="1" s="1"/>
  <c r="C1517" i="1"/>
  <c r="H1516" i="1"/>
  <c r="D1516" i="1"/>
  <c r="C1516" i="1"/>
  <c r="G1516" i="1" s="1"/>
  <c r="D1515" i="1"/>
  <c r="H1515" i="1" s="1"/>
  <c r="C1515" i="1"/>
  <c r="H1514" i="1"/>
  <c r="D1514" i="1"/>
  <c r="G1514" i="1" s="1"/>
  <c r="C1514" i="1"/>
  <c r="D1513" i="1"/>
  <c r="C1513" i="1"/>
  <c r="H1512" i="1"/>
  <c r="D1512" i="1"/>
  <c r="G1512" i="1" s="1"/>
  <c r="C1512" i="1"/>
  <c r="D1511" i="1"/>
  <c r="C1511" i="1"/>
  <c r="H1510" i="1"/>
  <c r="D1510" i="1"/>
  <c r="G1510" i="1" s="1"/>
  <c r="C1510" i="1"/>
  <c r="D1509" i="1"/>
  <c r="C1509" i="1"/>
  <c r="H1508" i="1"/>
  <c r="D1508" i="1"/>
  <c r="G1508" i="1" s="1"/>
  <c r="C1508" i="1"/>
  <c r="D1507" i="1"/>
  <c r="C1507" i="1"/>
  <c r="H1506" i="1"/>
  <c r="D1506" i="1"/>
  <c r="G1506" i="1" s="1"/>
  <c r="C1506" i="1"/>
  <c r="D1505" i="1"/>
  <c r="C1505" i="1"/>
  <c r="H1504" i="1"/>
  <c r="D1504" i="1"/>
  <c r="G1504" i="1" s="1"/>
  <c r="C1504" i="1"/>
  <c r="D1503" i="1"/>
  <c r="C1503" i="1"/>
  <c r="H1502" i="1"/>
  <c r="D1502" i="1"/>
  <c r="G1502" i="1" s="1"/>
  <c r="C1502" i="1"/>
  <c r="D1501" i="1"/>
  <c r="C1501" i="1"/>
  <c r="H1500" i="1"/>
  <c r="D1500" i="1"/>
  <c r="G1500" i="1" s="1"/>
  <c r="C1500" i="1"/>
  <c r="D1499" i="1"/>
  <c r="C1499" i="1"/>
  <c r="H1498" i="1"/>
  <c r="D1498" i="1"/>
  <c r="G1498" i="1" s="1"/>
  <c r="C1498" i="1"/>
  <c r="D1497" i="1"/>
  <c r="C1497" i="1"/>
  <c r="H1496" i="1"/>
  <c r="D1496" i="1"/>
  <c r="G1496" i="1" s="1"/>
  <c r="C1496" i="1"/>
  <c r="D1495" i="1"/>
  <c r="C1495" i="1"/>
  <c r="H1494" i="1"/>
  <c r="D1494" i="1"/>
  <c r="G1494" i="1" s="1"/>
  <c r="C1494" i="1"/>
  <c r="D1493" i="1"/>
  <c r="C1493" i="1"/>
  <c r="H1492" i="1"/>
  <c r="D1492" i="1"/>
  <c r="G1492" i="1" s="1"/>
  <c r="C1492" i="1"/>
  <c r="D1491" i="1"/>
  <c r="C1491" i="1"/>
  <c r="H1490" i="1"/>
  <c r="D1490" i="1"/>
  <c r="G1490" i="1" s="1"/>
  <c r="C1490" i="1"/>
  <c r="D1489" i="1"/>
  <c r="C1489" i="1"/>
  <c r="H1488" i="1"/>
  <c r="D1488" i="1"/>
  <c r="G1488" i="1" s="1"/>
  <c r="C1488" i="1"/>
  <c r="D1487" i="1"/>
  <c r="C1487" i="1"/>
  <c r="H1486" i="1"/>
  <c r="D1486" i="1"/>
  <c r="G1486" i="1" s="1"/>
  <c r="C1486" i="1"/>
  <c r="D1485" i="1"/>
  <c r="C1485" i="1"/>
  <c r="D1484" i="1"/>
  <c r="H1483" i="1"/>
  <c r="D1483" i="1"/>
  <c r="G1483" i="1" s="1"/>
  <c r="C1483" i="1"/>
  <c r="D1482" i="1"/>
  <c r="C1482" i="1"/>
  <c r="H1481" i="1"/>
  <c r="D1481" i="1"/>
  <c r="G1481" i="1" s="1"/>
  <c r="C1481" i="1"/>
  <c r="D1480" i="1"/>
  <c r="C1480" i="1"/>
  <c r="H1479" i="1"/>
  <c r="D1479" i="1"/>
  <c r="G1479" i="1" s="1"/>
  <c r="C1479" i="1"/>
  <c r="D1478" i="1"/>
  <c r="C1478" i="1"/>
  <c r="H1477" i="1"/>
  <c r="D1477" i="1"/>
  <c r="G1477" i="1" s="1"/>
  <c r="C1477" i="1"/>
  <c r="D1476" i="1"/>
  <c r="C1476" i="1"/>
  <c r="H1475" i="1"/>
  <c r="D1475" i="1"/>
  <c r="G1475" i="1" s="1"/>
  <c r="C1475" i="1"/>
  <c r="D1474" i="1"/>
  <c r="C1474" i="1"/>
  <c r="H1473" i="1"/>
  <c r="D1473" i="1"/>
  <c r="G1473" i="1" s="1"/>
  <c r="C1473" i="1"/>
  <c r="D1472" i="1"/>
  <c r="C1472" i="1"/>
  <c r="H1471" i="1"/>
  <c r="D1471" i="1"/>
  <c r="G1471" i="1" s="1"/>
  <c r="C1471" i="1"/>
  <c r="D1470" i="1"/>
  <c r="C1470" i="1"/>
  <c r="H1469" i="1"/>
  <c r="D1469" i="1"/>
  <c r="G1469" i="1" s="1"/>
  <c r="C1469" i="1"/>
  <c r="D1468" i="1"/>
  <c r="C1468" i="1"/>
  <c r="H1467" i="1"/>
  <c r="D1467" i="1"/>
  <c r="G1467" i="1" s="1"/>
  <c r="C1467" i="1"/>
  <c r="D1466" i="1"/>
  <c r="C1466" i="1"/>
  <c r="H1465" i="1"/>
  <c r="D1465" i="1"/>
  <c r="G1465" i="1" s="1"/>
  <c r="C1465" i="1"/>
  <c r="D1464" i="1"/>
  <c r="C1464" i="1"/>
  <c r="H1463" i="1"/>
  <c r="D1463" i="1"/>
  <c r="G1463" i="1" s="1"/>
  <c r="C1463" i="1"/>
  <c r="D1462" i="1"/>
  <c r="C1462" i="1"/>
  <c r="H1461" i="1"/>
  <c r="D1461" i="1"/>
  <c r="G1461" i="1" s="1"/>
  <c r="C1461" i="1"/>
  <c r="D1460" i="1"/>
  <c r="C1460" i="1"/>
  <c r="H1459" i="1"/>
  <c r="D1459" i="1"/>
  <c r="G1459" i="1" s="1"/>
  <c r="C1459" i="1"/>
  <c r="D1458" i="1"/>
  <c r="C1458" i="1"/>
  <c r="H1457" i="1"/>
  <c r="D1457" i="1"/>
  <c r="G1457" i="1" s="1"/>
  <c r="C1457" i="1"/>
  <c r="D1456" i="1"/>
  <c r="C1456" i="1"/>
  <c r="H1455" i="1"/>
  <c r="D1455" i="1"/>
  <c r="G1455" i="1" s="1"/>
  <c r="C1455" i="1"/>
  <c r="D1454" i="1"/>
  <c r="C1454" i="1"/>
  <c r="H1453" i="1"/>
  <c r="D1453" i="1"/>
  <c r="G1453" i="1" s="1"/>
  <c r="C1453" i="1"/>
  <c r="D1452" i="1"/>
  <c r="C1452" i="1"/>
  <c r="H1451" i="1"/>
  <c r="D1451" i="1"/>
  <c r="G1451" i="1" s="1"/>
  <c r="C1451" i="1"/>
  <c r="D1450" i="1"/>
  <c r="C1450" i="1"/>
  <c r="H1449" i="1"/>
  <c r="D1449" i="1"/>
  <c r="G1449" i="1" s="1"/>
  <c r="C1449" i="1"/>
  <c r="D1448" i="1"/>
  <c r="C1448" i="1"/>
  <c r="H1447" i="1"/>
  <c r="D1447" i="1"/>
  <c r="G1447" i="1" s="1"/>
  <c r="C1447" i="1"/>
  <c r="D1446" i="1"/>
  <c r="C1446" i="1"/>
  <c r="H1445" i="1"/>
  <c r="D1445" i="1"/>
  <c r="G1445" i="1" s="1"/>
  <c r="C1445" i="1"/>
  <c r="D1444" i="1"/>
  <c r="C1444" i="1"/>
  <c r="H1443" i="1"/>
  <c r="D1443" i="1"/>
  <c r="G1443" i="1" s="1"/>
  <c r="C1443" i="1"/>
  <c r="D1442" i="1"/>
  <c r="C1442" i="1"/>
  <c r="H1441" i="1"/>
  <c r="D1441" i="1"/>
  <c r="G1441" i="1" s="1"/>
  <c r="C1441" i="1"/>
  <c r="D1440" i="1"/>
  <c r="C1440" i="1"/>
  <c r="H1439" i="1"/>
  <c r="D1439" i="1"/>
  <c r="G1439" i="1" s="1"/>
  <c r="C1439" i="1"/>
  <c r="D1438" i="1"/>
  <c r="C1438" i="1"/>
  <c r="H1437" i="1"/>
  <c r="D1437" i="1"/>
  <c r="G1437" i="1" s="1"/>
  <c r="C1437" i="1"/>
  <c r="D1436" i="1"/>
  <c r="C1436" i="1"/>
  <c r="H1435" i="1"/>
  <c r="D1435" i="1"/>
  <c r="G1435" i="1" s="1"/>
  <c r="C1435" i="1"/>
  <c r="D1434" i="1"/>
  <c r="D1433" i="1"/>
  <c r="C1433" i="1"/>
  <c r="H1432" i="1"/>
  <c r="D1432" i="1"/>
  <c r="G1432" i="1" s="1"/>
  <c r="C1432" i="1"/>
  <c r="D1431" i="1"/>
  <c r="C1431" i="1"/>
  <c r="H1429" i="1"/>
  <c r="D1429" i="1"/>
  <c r="G1429" i="1" s="1"/>
  <c r="C1429" i="1"/>
  <c r="D1428" i="1"/>
  <c r="C1428" i="1"/>
  <c r="H1427" i="1"/>
  <c r="D1427" i="1"/>
  <c r="G1427" i="1" s="1"/>
  <c r="C1427" i="1"/>
  <c r="D1426" i="1"/>
  <c r="C1426" i="1"/>
  <c r="H1425" i="1"/>
  <c r="D1425" i="1"/>
  <c r="G1425" i="1" s="1"/>
  <c r="C1425" i="1"/>
  <c r="D1424" i="1"/>
  <c r="C1424" i="1"/>
  <c r="H1423" i="1"/>
  <c r="D1423" i="1"/>
  <c r="G1423" i="1" s="1"/>
  <c r="C1423" i="1"/>
  <c r="D1422" i="1"/>
  <c r="C1422" i="1"/>
  <c r="H1421" i="1"/>
  <c r="D1421" i="1"/>
  <c r="G1421" i="1" s="1"/>
  <c r="C1421" i="1"/>
  <c r="D1420" i="1"/>
  <c r="C1420" i="1"/>
  <c r="H1419" i="1"/>
  <c r="D1419" i="1"/>
  <c r="G1419" i="1" s="1"/>
  <c r="C1419" i="1"/>
  <c r="D1418" i="1"/>
  <c r="C1418" i="1"/>
  <c r="H1417" i="1"/>
  <c r="D1417" i="1"/>
  <c r="G1417" i="1" s="1"/>
  <c r="C1417" i="1"/>
  <c r="D1416" i="1"/>
  <c r="C1416" i="1"/>
  <c r="H1415" i="1"/>
  <c r="D1415" i="1"/>
  <c r="G1415" i="1" s="1"/>
  <c r="C1415" i="1"/>
  <c r="D1414" i="1"/>
  <c r="C1414" i="1"/>
  <c r="H1413" i="1"/>
  <c r="D1413" i="1"/>
  <c r="G1413" i="1" s="1"/>
  <c r="C1413" i="1"/>
  <c r="D1412" i="1"/>
  <c r="C1412" i="1"/>
  <c r="H1411" i="1"/>
  <c r="D1411" i="1"/>
  <c r="G1411" i="1" s="1"/>
  <c r="C1411" i="1"/>
  <c r="D1410" i="1"/>
  <c r="C1410" i="1"/>
  <c r="H1409" i="1"/>
  <c r="D1409" i="1"/>
  <c r="G1409" i="1" s="1"/>
  <c r="C1409" i="1"/>
  <c r="D1408" i="1"/>
  <c r="D1407" i="1"/>
  <c r="C1407" i="1"/>
  <c r="H1406" i="1"/>
  <c r="D1406" i="1"/>
  <c r="G1406" i="1" s="1"/>
  <c r="C1406" i="1"/>
  <c r="D1405" i="1"/>
  <c r="C1405" i="1"/>
  <c r="H1404" i="1"/>
  <c r="D1404" i="1"/>
  <c r="G1404" i="1" s="1"/>
  <c r="C1404" i="1"/>
  <c r="D1403" i="1"/>
  <c r="C1403" i="1"/>
  <c r="H1402" i="1"/>
  <c r="D1402" i="1"/>
  <c r="G1402" i="1" s="1"/>
  <c r="C1402" i="1"/>
  <c r="D1401" i="1"/>
  <c r="C1401" i="1"/>
  <c r="D1400" i="1"/>
  <c r="H1399" i="1"/>
  <c r="D1399" i="1"/>
  <c r="G1399" i="1" s="1"/>
  <c r="C1399" i="1"/>
  <c r="D1398" i="1"/>
  <c r="C1398" i="1"/>
  <c r="H1397" i="1"/>
  <c r="D1397" i="1"/>
  <c r="G1397" i="1" s="1"/>
  <c r="C1397" i="1"/>
  <c r="D1396" i="1"/>
  <c r="C1396" i="1"/>
  <c r="H1395" i="1"/>
  <c r="D1395" i="1"/>
  <c r="G1395" i="1" s="1"/>
  <c r="C1395" i="1"/>
  <c r="D1394" i="1"/>
  <c r="C1394" i="1"/>
  <c r="H1393" i="1"/>
  <c r="D1393" i="1"/>
  <c r="G1393" i="1" s="1"/>
  <c r="C1393" i="1"/>
  <c r="D1392" i="1"/>
  <c r="C1392" i="1"/>
  <c r="H1391" i="1"/>
  <c r="D1391" i="1"/>
  <c r="G1391" i="1" s="1"/>
  <c r="C1391" i="1"/>
  <c r="D1390" i="1"/>
  <c r="C1390" i="1"/>
  <c r="H1389" i="1"/>
  <c r="D1389" i="1"/>
  <c r="G1389" i="1" s="1"/>
  <c r="C1389" i="1"/>
  <c r="D1388" i="1"/>
  <c r="C1388" i="1"/>
  <c r="H1387" i="1"/>
  <c r="D1387" i="1"/>
  <c r="G1387" i="1" s="1"/>
  <c r="C1387" i="1"/>
  <c r="D1386" i="1"/>
  <c r="C1386" i="1"/>
  <c r="H1385" i="1"/>
  <c r="D1385" i="1"/>
  <c r="G1385" i="1" s="1"/>
  <c r="C1385" i="1"/>
  <c r="D1384" i="1"/>
  <c r="C1384" i="1"/>
  <c r="H1383" i="1"/>
  <c r="D1383" i="1"/>
  <c r="G1383" i="1" s="1"/>
  <c r="C1383" i="1"/>
  <c r="D1382" i="1"/>
  <c r="C1382" i="1"/>
  <c r="H1381" i="1"/>
  <c r="D1381" i="1"/>
  <c r="G1381" i="1" s="1"/>
  <c r="C1381" i="1"/>
  <c r="D1380" i="1"/>
  <c r="C1380" i="1"/>
  <c r="H1379" i="1"/>
  <c r="D1379" i="1"/>
  <c r="G1379" i="1" s="1"/>
  <c r="C1379" i="1"/>
  <c r="D1378" i="1"/>
  <c r="C1378" i="1"/>
  <c r="H1377" i="1"/>
  <c r="D1377" i="1"/>
  <c r="G1377" i="1" s="1"/>
  <c r="C1377" i="1"/>
  <c r="D1376" i="1"/>
  <c r="C1376" i="1"/>
  <c r="H1375" i="1"/>
  <c r="D1375" i="1"/>
  <c r="G1375" i="1" s="1"/>
  <c r="C1375" i="1"/>
  <c r="D1374" i="1"/>
  <c r="C1374" i="1"/>
  <c r="H1373" i="1"/>
  <c r="D1373" i="1"/>
  <c r="G1373" i="1" s="1"/>
  <c r="C1373" i="1"/>
  <c r="D1372" i="1"/>
  <c r="C1372" i="1"/>
  <c r="H1371" i="1"/>
  <c r="D1371" i="1"/>
  <c r="G1371" i="1" s="1"/>
  <c r="C1371" i="1"/>
  <c r="D1370" i="1"/>
  <c r="C1370" i="1"/>
  <c r="D1369" i="1"/>
  <c r="G1369" i="1" s="1"/>
  <c r="C1369" i="1"/>
  <c r="D1368" i="1"/>
  <c r="G1368" i="1" s="1"/>
  <c r="C1368" i="1"/>
  <c r="H1367" i="1"/>
  <c r="D1367" i="1"/>
  <c r="G1367" i="1" s="1"/>
  <c r="C1367" i="1"/>
  <c r="D1366" i="1"/>
  <c r="G1366" i="1" s="1"/>
  <c r="C1366" i="1"/>
  <c r="D1365" i="1"/>
  <c r="G1365" i="1" s="1"/>
  <c r="C1365" i="1"/>
  <c r="D1364" i="1"/>
  <c r="G1364" i="1" s="1"/>
  <c r="C1364" i="1"/>
  <c r="H1363" i="1"/>
  <c r="D1363" i="1"/>
  <c r="G1363" i="1" s="1"/>
  <c r="C1363" i="1"/>
  <c r="D1362" i="1"/>
  <c r="G1362" i="1" s="1"/>
  <c r="C1362" i="1"/>
  <c r="D1361" i="1"/>
  <c r="G1361" i="1" s="1"/>
  <c r="C1361" i="1"/>
  <c r="H1360" i="1"/>
  <c r="D1360" i="1"/>
  <c r="G1360" i="1" s="1"/>
  <c r="C1360" i="1"/>
  <c r="H1359" i="1"/>
  <c r="D1359" i="1"/>
  <c r="G1359" i="1" s="1"/>
  <c r="C1359" i="1"/>
  <c r="D1358" i="1"/>
  <c r="G1358" i="1" s="1"/>
  <c r="C1358" i="1"/>
  <c r="D1357" i="1"/>
  <c r="G1357" i="1" s="1"/>
  <c r="C1357" i="1"/>
  <c r="H1356" i="1"/>
  <c r="D1356" i="1"/>
  <c r="G1356" i="1" s="1"/>
  <c r="C1356" i="1"/>
  <c r="H1355" i="1"/>
  <c r="D1355" i="1"/>
  <c r="G1355" i="1" s="1"/>
  <c r="C1355" i="1"/>
  <c r="D1354" i="1"/>
  <c r="G1354" i="1" s="1"/>
  <c r="C1354" i="1"/>
  <c r="D1353" i="1"/>
  <c r="G1353" i="1" s="1"/>
  <c r="C1353" i="1"/>
  <c r="H1352" i="1"/>
  <c r="D1352" i="1"/>
  <c r="G1352" i="1" s="1"/>
  <c r="C1352" i="1"/>
  <c r="H1351" i="1"/>
  <c r="D1351" i="1"/>
  <c r="G1351" i="1" s="1"/>
  <c r="C1351" i="1"/>
  <c r="D1350" i="1"/>
  <c r="G1350" i="1" s="1"/>
  <c r="C1350" i="1"/>
  <c r="D1349" i="1"/>
  <c r="G1349" i="1" s="1"/>
  <c r="C1349" i="1"/>
  <c r="H1348" i="1"/>
  <c r="D1348" i="1"/>
  <c r="G1348" i="1" s="1"/>
  <c r="C1348" i="1"/>
  <c r="H1347" i="1"/>
  <c r="D1347" i="1"/>
  <c r="G1347" i="1" s="1"/>
  <c r="C1347" i="1"/>
  <c r="D1346" i="1"/>
  <c r="G1346" i="1" s="1"/>
  <c r="C1346" i="1"/>
  <c r="D1345" i="1"/>
  <c r="G1345" i="1" s="1"/>
  <c r="C1345" i="1"/>
  <c r="H1344" i="1"/>
  <c r="D1344" i="1"/>
  <c r="G1344" i="1" s="1"/>
  <c r="C1344" i="1"/>
  <c r="H1343" i="1"/>
  <c r="D1343" i="1"/>
  <c r="G1343" i="1" s="1"/>
  <c r="C1343" i="1"/>
  <c r="D1342" i="1"/>
  <c r="G1342" i="1" s="1"/>
  <c r="C1342" i="1"/>
  <c r="D1341" i="1"/>
  <c r="G1341" i="1" s="1"/>
  <c r="C1341" i="1"/>
  <c r="H1340" i="1"/>
  <c r="D1340" i="1"/>
  <c r="G1340" i="1" s="1"/>
  <c r="C1340" i="1"/>
  <c r="H1339" i="1"/>
  <c r="D1339" i="1"/>
  <c r="G1339" i="1" s="1"/>
  <c r="C1339" i="1"/>
  <c r="D1338" i="1"/>
  <c r="G1338" i="1" s="1"/>
  <c r="C1338" i="1"/>
  <c r="D1337" i="1"/>
  <c r="G1337" i="1" s="1"/>
  <c r="C1337" i="1"/>
  <c r="H1336" i="1"/>
  <c r="D1336" i="1"/>
  <c r="G1336" i="1" s="1"/>
  <c r="C1336" i="1"/>
  <c r="H1335" i="1"/>
  <c r="D1335" i="1"/>
  <c r="G1335" i="1" s="1"/>
  <c r="C1335" i="1"/>
  <c r="D1334" i="1"/>
  <c r="G1334" i="1" s="1"/>
  <c r="C1334" i="1"/>
  <c r="D1333" i="1"/>
  <c r="G1333" i="1" s="1"/>
  <c r="C1333" i="1"/>
  <c r="H1332" i="1"/>
  <c r="D1332" i="1"/>
  <c r="G1332" i="1" s="1"/>
  <c r="C1332" i="1"/>
  <c r="H1331" i="1"/>
  <c r="D1331" i="1"/>
  <c r="G1331" i="1" s="1"/>
  <c r="C1331" i="1"/>
  <c r="D1330" i="1"/>
  <c r="G1330" i="1" s="1"/>
  <c r="C1330" i="1"/>
  <c r="D1329" i="1"/>
  <c r="G1329" i="1" s="1"/>
  <c r="C1329" i="1"/>
  <c r="H1328" i="1"/>
  <c r="D1328" i="1"/>
  <c r="G1328" i="1" s="1"/>
  <c r="C1328" i="1"/>
  <c r="H1327" i="1"/>
  <c r="D1327" i="1"/>
  <c r="G1327" i="1" s="1"/>
  <c r="C1327" i="1"/>
  <c r="D1326" i="1"/>
  <c r="G1326" i="1" s="1"/>
  <c r="C1326" i="1"/>
  <c r="D1325" i="1"/>
  <c r="G1325" i="1" s="1"/>
  <c r="C1325" i="1"/>
  <c r="H1324" i="1"/>
  <c r="D1324" i="1"/>
  <c r="G1324" i="1" s="1"/>
  <c r="C1324" i="1"/>
  <c r="H1323" i="1"/>
  <c r="D1323" i="1"/>
  <c r="G1323" i="1" s="1"/>
  <c r="C1323" i="1"/>
  <c r="D1322" i="1"/>
  <c r="G1322" i="1" s="1"/>
  <c r="C1322" i="1"/>
  <c r="D1321" i="1"/>
  <c r="G1321" i="1" s="1"/>
  <c r="C1321" i="1"/>
  <c r="H1320" i="1"/>
  <c r="D1320" i="1"/>
  <c r="G1320" i="1" s="1"/>
  <c r="C1320" i="1"/>
  <c r="H1319" i="1"/>
  <c r="D1319" i="1"/>
  <c r="G1319" i="1" s="1"/>
  <c r="C1319" i="1"/>
  <c r="D1318" i="1"/>
  <c r="G1318" i="1" s="1"/>
  <c r="C1318" i="1"/>
  <c r="D1317" i="1"/>
  <c r="G1317" i="1" s="1"/>
  <c r="C1317" i="1"/>
  <c r="H1316" i="1"/>
  <c r="D1316" i="1"/>
  <c r="G1316" i="1" s="1"/>
  <c r="C1316" i="1"/>
  <c r="H1315" i="1"/>
  <c r="D1315" i="1"/>
  <c r="G1315" i="1" s="1"/>
  <c r="C1315" i="1"/>
  <c r="D1314" i="1"/>
  <c r="G1314" i="1" s="1"/>
  <c r="C1314" i="1"/>
  <c r="D1313" i="1"/>
  <c r="G1313" i="1" s="1"/>
  <c r="C1313" i="1"/>
  <c r="H1312" i="1"/>
  <c r="D1312" i="1"/>
  <c r="G1312" i="1" s="1"/>
  <c r="C1312" i="1"/>
  <c r="H1311" i="1"/>
  <c r="D1311" i="1"/>
  <c r="G1311" i="1" s="1"/>
  <c r="C1311" i="1"/>
  <c r="D1310" i="1"/>
  <c r="G1310" i="1" s="1"/>
  <c r="C1310" i="1"/>
  <c r="D1309" i="1"/>
  <c r="G1309" i="1" s="1"/>
  <c r="C1309" i="1"/>
  <c r="H1308" i="1"/>
  <c r="D1308" i="1"/>
  <c r="G1308" i="1" s="1"/>
  <c r="C1308" i="1"/>
  <c r="H1307" i="1"/>
  <c r="D1307" i="1"/>
  <c r="G1307" i="1" s="1"/>
  <c r="C1307" i="1"/>
  <c r="D1306" i="1"/>
  <c r="G1306" i="1" s="1"/>
  <c r="C1306" i="1"/>
  <c r="D1305" i="1"/>
  <c r="G1305" i="1" s="1"/>
  <c r="C1305" i="1"/>
  <c r="H1304" i="1"/>
  <c r="D1304" i="1"/>
  <c r="G1304" i="1" s="1"/>
  <c r="C1304" i="1"/>
  <c r="H1303" i="1"/>
  <c r="D1303" i="1"/>
  <c r="G1303" i="1" s="1"/>
  <c r="C1303" i="1"/>
  <c r="D1302" i="1"/>
  <c r="G1302" i="1" s="1"/>
  <c r="C1302" i="1"/>
  <c r="D1301" i="1"/>
  <c r="G1301" i="1" s="1"/>
  <c r="C1301" i="1"/>
  <c r="H1300" i="1"/>
  <c r="D1300" i="1"/>
  <c r="G1300" i="1" s="1"/>
  <c r="C1300" i="1"/>
  <c r="H1299" i="1"/>
  <c r="D1299" i="1"/>
  <c r="G1299" i="1" s="1"/>
  <c r="C1299" i="1"/>
  <c r="D1298" i="1"/>
  <c r="G1298" i="1" s="1"/>
  <c r="C1298" i="1"/>
  <c r="D1297" i="1"/>
  <c r="G1297" i="1" s="1"/>
  <c r="C1297" i="1"/>
  <c r="H1296" i="1"/>
  <c r="D1296" i="1"/>
  <c r="G1296" i="1" s="1"/>
  <c r="C1296" i="1"/>
  <c r="H1295" i="1"/>
  <c r="D1295" i="1"/>
  <c r="G1295" i="1" s="1"/>
  <c r="C1295" i="1"/>
  <c r="D1294" i="1"/>
  <c r="G1294" i="1" s="1"/>
  <c r="C1294" i="1"/>
  <c r="D1293" i="1"/>
  <c r="G1293" i="1" s="1"/>
  <c r="C1293" i="1"/>
  <c r="H1292" i="1"/>
  <c r="D1292" i="1"/>
  <c r="G1292" i="1" s="1"/>
  <c r="C1292" i="1"/>
  <c r="H1291" i="1"/>
  <c r="D1291" i="1"/>
  <c r="G1291" i="1" s="1"/>
  <c r="C1291" i="1"/>
  <c r="D1290" i="1"/>
  <c r="G1290" i="1" s="1"/>
  <c r="C1290" i="1"/>
  <c r="D1289" i="1"/>
  <c r="G1289" i="1" s="1"/>
  <c r="C1289" i="1"/>
  <c r="H1288" i="1"/>
  <c r="D1288" i="1"/>
  <c r="G1288" i="1" s="1"/>
  <c r="C1288" i="1"/>
  <c r="H1287" i="1"/>
  <c r="D1287" i="1"/>
  <c r="G1287" i="1" s="1"/>
  <c r="C1287" i="1"/>
  <c r="D1286" i="1"/>
  <c r="G1286" i="1" s="1"/>
  <c r="C1286" i="1"/>
  <c r="D1285" i="1"/>
  <c r="G1285" i="1" s="1"/>
  <c r="C1285" i="1"/>
  <c r="H1284" i="1"/>
  <c r="D1284" i="1"/>
  <c r="G1284" i="1" s="1"/>
  <c r="C1284" i="1"/>
  <c r="H1283" i="1"/>
  <c r="D1283" i="1"/>
  <c r="G1283" i="1" s="1"/>
  <c r="C1283" i="1"/>
  <c r="D1282" i="1"/>
  <c r="G1282" i="1" s="1"/>
  <c r="C1282" i="1"/>
  <c r="D1281" i="1"/>
  <c r="G1281" i="1" s="1"/>
  <c r="C1281" i="1"/>
  <c r="H1280" i="1"/>
  <c r="D1280" i="1"/>
  <c r="G1280" i="1" s="1"/>
  <c r="C1280" i="1"/>
  <c r="H1279" i="1"/>
  <c r="D1279" i="1"/>
  <c r="G1279" i="1" s="1"/>
  <c r="C1279" i="1"/>
  <c r="D1278" i="1"/>
  <c r="G1278" i="1" s="1"/>
  <c r="C1278" i="1"/>
  <c r="D1277" i="1"/>
  <c r="G1277" i="1" s="1"/>
  <c r="C1277" i="1"/>
  <c r="H1276" i="1"/>
  <c r="D1276" i="1"/>
  <c r="G1276" i="1" s="1"/>
  <c r="C1276" i="1"/>
  <c r="H1275" i="1"/>
  <c r="D1275" i="1"/>
  <c r="G1275" i="1" s="1"/>
  <c r="C1275" i="1"/>
  <c r="D1274" i="1"/>
  <c r="G1274" i="1" s="1"/>
  <c r="C1274" i="1"/>
  <c r="D1273" i="1"/>
  <c r="G1273" i="1" s="1"/>
  <c r="C1273" i="1"/>
  <c r="H1272" i="1"/>
  <c r="D1272" i="1"/>
  <c r="G1272" i="1" s="1"/>
  <c r="C1272" i="1"/>
  <c r="H1271" i="1"/>
  <c r="D1271" i="1"/>
  <c r="G1271" i="1" s="1"/>
  <c r="C1271" i="1"/>
  <c r="D1270" i="1"/>
  <c r="G1270" i="1" s="1"/>
  <c r="C1270" i="1"/>
  <c r="D1269" i="1"/>
  <c r="G1269" i="1" s="1"/>
  <c r="C1269" i="1"/>
  <c r="H1268" i="1"/>
  <c r="D1268" i="1"/>
  <c r="G1268" i="1" s="1"/>
  <c r="C1268" i="1"/>
  <c r="H1267" i="1"/>
  <c r="D1267" i="1"/>
  <c r="G1267" i="1" s="1"/>
  <c r="C1267" i="1"/>
  <c r="D1266" i="1"/>
  <c r="G1266" i="1" s="1"/>
  <c r="C1266" i="1"/>
  <c r="D1265" i="1"/>
  <c r="G1265" i="1" s="1"/>
  <c r="C1265" i="1"/>
  <c r="H1264" i="1"/>
  <c r="D1264" i="1"/>
  <c r="G1264" i="1" s="1"/>
  <c r="C1264" i="1"/>
  <c r="H1263" i="1"/>
  <c r="D1263" i="1"/>
  <c r="G1263" i="1" s="1"/>
  <c r="C1263" i="1"/>
  <c r="D1262" i="1"/>
  <c r="G1262" i="1" s="1"/>
  <c r="C1262" i="1"/>
  <c r="D1261" i="1"/>
  <c r="G1261" i="1" s="1"/>
  <c r="C1261" i="1"/>
  <c r="H1260" i="1"/>
  <c r="D1260" i="1"/>
  <c r="G1260" i="1" s="1"/>
  <c r="C1260" i="1"/>
  <c r="H1259" i="1"/>
  <c r="D1259" i="1"/>
  <c r="G1259" i="1" s="1"/>
  <c r="C1259" i="1"/>
  <c r="C1258" i="1"/>
  <c r="D1257" i="1"/>
  <c r="G1257" i="1" s="1"/>
  <c r="C1257" i="1"/>
  <c r="H1256" i="1"/>
  <c r="D1256" i="1"/>
  <c r="G1256" i="1" s="1"/>
  <c r="C1256" i="1"/>
  <c r="H1255" i="1"/>
  <c r="D1255" i="1"/>
  <c r="G1255" i="1" s="1"/>
  <c r="C1255" i="1"/>
  <c r="H1253" i="1"/>
  <c r="D1253" i="1"/>
  <c r="G1253" i="1" s="1"/>
  <c r="C1253" i="1"/>
  <c r="H1252" i="1"/>
  <c r="D1252" i="1"/>
  <c r="G1252" i="1" s="1"/>
  <c r="C1252" i="1"/>
  <c r="D1251" i="1"/>
  <c r="G1251" i="1" s="1"/>
  <c r="C1251" i="1"/>
  <c r="D1250" i="1"/>
  <c r="G1250" i="1" s="1"/>
  <c r="C1250" i="1"/>
  <c r="H1249" i="1"/>
  <c r="D1249" i="1"/>
  <c r="G1249" i="1" s="1"/>
  <c r="C1249" i="1"/>
  <c r="H1248" i="1"/>
  <c r="D1248" i="1"/>
  <c r="G1248" i="1" s="1"/>
  <c r="C1248" i="1"/>
  <c r="D1247" i="1"/>
  <c r="G1247" i="1" s="1"/>
  <c r="C1247" i="1"/>
  <c r="D1246" i="1"/>
  <c r="G1246" i="1" s="1"/>
  <c r="C1246" i="1"/>
  <c r="H1245" i="1"/>
  <c r="D1245" i="1"/>
  <c r="G1245" i="1" s="1"/>
  <c r="C1245" i="1"/>
  <c r="H1244" i="1"/>
  <c r="D1244" i="1"/>
  <c r="G1244" i="1" s="1"/>
  <c r="C1244" i="1"/>
  <c r="D1243" i="1"/>
  <c r="G1243" i="1" s="1"/>
  <c r="C1243" i="1"/>
  <c r="D1242" i="1"/>
  <c r="G1242" i="1" s="1"/>
  <c r="C1242" i="1"/>
  <c r="H1241" i="1"/>
  <c r="D1241" i="1"/>
  <c r="G1241" i="1" s="1"/>
  <c r="C1241" i="1"/>
  <c r="H1240" i="1"/>
  <c r="D1240" i="1"/>
  <c r="G1240" i="1" s="1"/>
  <c r="C1240" i="1"/>
  <c r="D1239" i="1"/>
  <c r="G1239" i="1" s="1"/>
  <c r="C1239" i="1"/>
  <c r="D1238" i="1"/>
  <c r="G1238" i="1" s="1"/>
  <c r="C1238" i="1"/>
  <c r="H1237" i="1"/>
  <c r="D1237" i="1"/>
  <c r="G1237" i="1" s="1"/>
  <c r="C1237" i="1"/>
  <c r="H1236" i="1"/>
  <c r="D1236" i="1"/>
  <c r="G1236" i="1" s="1"/>
  <c r="C1236" i="1"/>
  <c r="D1235" i="1"/>
  <c r="G1235" i="1" s="1"/>
  <c r="C1235" i="1"/>
  <c r="D1234" i="1"/>
  <c r="G1234" i="1" s="1"/>
  <c r="C1234" i="1"/>
  <c r="H1233" i="1"/>
  <c r="D1233" i="1"/>
  <c r="G1233" i="1" s="1"/>
  <c r="C1233" i="1"/>
  <c r="H1232" i="1"/>
  <c r="D1232" i="1"/>
  <c r="G1232" i="1" s="1"/>
  <c r="C1232" i="1"/>
  <c r="D1231" i="1"/>
  <c r="G1231" i="1" s="1"/>
  <c r="C1231" i="1"/>
  <c r="D1230" i="1"/>
  <c r="G1230" i="1" s="1"/>
  <c r="C1230" i="1"/>
  <c r="H1229" i="1"/>
  <c r="D1229" i="1"/>
  <c r="G1229" i="1" s="1"/>
  <c r="C1229" i="1"/>
  <c r="H1228" i="1"/>
  <c r="D1228" i="1"/>
  <c r="G1228" i="1" s="1"/>
  <c r="C1228" i="1"/>
  <c r="D1227" i="1"/>
  <c r="G1227" i="1" s="1"/>
  <c r="C1227" i="1"/>
  <c r="D1226" i="1"/>
  <c r="G1226" i="1" s="1"/>
  <c r="C1226" i="1"/>
  <c r="H1225" i="1"/>
  <c r="D1225" i="1"/>
  <c r="G1225" i="1" s="1"/>
  <c r="C1225" i="1"/>
  <c r="H1224" i="1"/>
  <c r="D1224" i="1"/>
  <c r="G1224" i="1" s="1"/>
  <c r="C1224" i="1"/>
  <c r="D1223" i="1"/>
  <c r="G1223" i="1" s="1"/>
  <c r="C1223" i="1"/>
  <c r="D1222" i="1"/>
  <c r="G1222" i="1" s="1"/>
  <c r="C1222" i="1"/>
  <c r="H1221" i="1"/>
  <c r="D1221" i="1"/>
  <c r="G1221" i="1" s="1"/>
  <c r="C1221" i="1"/>
  <c r="H1220" i="1"/>
  <c r="D1220" i="1"/>
  <c r="G1220" i="1" s="1"/>
  <c r="C1220" i="1"/>
  <c r="D1219" i="1"/>
  <c r="G1219" i="1" s="1"/>
  <c r="C1219" i="1"/>
  <c r="D1218" i="1"/>
  <c r="G1218" i="1" s="1"/>
  <c r="C1218" i="1"/>
  <c r="H1217" i="1"/>
  <c r="D1217" i="1"/>
  <c r="G1217" i="1" s="1"/>
  <c r="C1217" i="1"/>
  <c r="H1216" i="1"/>
  <c r="D1216" i="1"/>
  <c r="G1216" i="1" s="1"/>
  <c r="C1216" i="1"/>
  <c r="D1215" i="1"/>
  <c r="G1215" i="1" s="1"/>
  <c r="C1215" i="1"/>
  <c r="D1214" i="1"/>
  <c r="G1214" i="1" s="1"/>
  <c r="C1214" i="1"/>
  <c r="H1213" i="1"/>
  <c r="D1213" i="1"/>
  <c r="G1213" i="1" s="1"/>
  <c r="C1213" i="1"/>
  <c r="H1212" i="1"/>
  <c r="D1212" i="1"/>
  <c r="G1212" i="1" s="1"/>
  <c r="C1212" i="1"/>
  <c r="D1211" i="1"/>
  <c r="G1211" i="1" s="1"/>
  <c r="C1211" i="1"/>
  <c r="D1210" i="1"/>
  <c r="G1210" i="1" s="1"/>
  <c r="C1210" i="1"/>
  <c r="H1209" i="1"/>
  <c r="D1209" i="1"/>
  <c r="G1209" i="1" s="1"/>
  <c r="C1209" i="1"/>
  <c r="H1208" i="1"/>
  <c r="D1208" i="1"/>
  <c r="G1208" i="1" s="1"/>
  <c r="C1208" i="1"/>
  <c r="D1207" i="1"/>
  <c r="G1207" i="1" s="1"/>
  <c r="C1207" i="1"/>
  <c r="D1206" i="1"/>
  <c r="G1206" i="1" s="1"/>
  <c r="C1206" i="1"/>
  <c r="H1205" i="1"/>
  <c r="D1205" i="1"/>
  <c r="G1205" i="1" s="1"/>
  <c r="C1205" i="1"/>
  <c r="H1204" i="1"/>
  <c r="D1204" i="1"/>
  <c r="G1204" i="1" s="1"/>
  <c r="C1204" i="1"/>
  <c r="D1203" i="1"/>
  <c r="G1203" i="1" s="1"/>
  <c r="C1203" i="1"/>
  <c r="D1202" i="1"/>
  <c r="G1202" i="1" s="1"/>
  <c r="C1202" i="1"/>
  <c r="H1201" i="1"/>
  <c r="D1201" i="1"/>
  <c r="G1201" i="1" s="1"/>
  <c r="C1201" i="1"/>
  <c r="D1200" i="1"/>
  <c r="D1199" i="1"/>
  <c r="G1199" i="1" s="1"/>
  <c r="C1199" i="1"/>
  <c r="H1198" i="1"/>
  <c r="D1198" i="1"/>
  <c r="G1198" i="1" s="1"/>
  <c r="C1198" i="1"/>
  <c r="H1197" i="1"/>
  <c r="D1197" i="1"/>
  <c r="G1197" i="1" s="1"/>
  <c r="C1197" i="1"/>
  <c r="D1196" i="1"/>
  <c r="G1196" i="1" s="1"/>
  <c r="C1196" i="1"/>
  <c r="D1195" i="1"/>
  <c r="G1195" i="1" s="1"/>
  <c r="C1195" i="1"/>
  <c r="H1194" i="1"/>
  <c r="D1194" i="1"/>
  <c r="G1194" i="1" s="1"/>
  <c r="C1194" i="1"/>
  <c r="H1193" i="1"/>
  <c r="D1193" i="1"/>
  <c r="G1193" i="1" s="1"/>
  <c r="C1193" i="1"/>
  <c r="D1192" i="1"/>
  <c r="G1192" i="1" s="1"/>
  <c r="C1192" i="1"/>
  <c r="D1191" i="1"/>
  <c r="G1191" i="1" s="1"/>
  <c r="C1191" i="1"/>
  <c r="H1190" i="1"/>
  <c r="D1190" i="1"/>
  <c r="G1190" i="1" s="1"/>
  <c r="C1190" i="1"/>
  <c r="H1189" i="1"/>
  <c r="D1189" i="1"/>
  <c r="G1189" i="1" s="1"/>
  <c r="C1189" i="1"/>
  <c r="D1188" i="1"/>
  <c r="G1188" i="1" s="1"/>
  <c r="C1188" i="1"/>
  <c r="D1187" i="1"/>
  <c r="G1187" i="1" s="1"/>
  <c r="C1187" i="1"/>
  <c r="H1186" i="1"/>
  <c r="D1186" i="1"/>
  <c r="G1186" i="1" s="1"/>
  <c r="C1186" i="1"/>
  <c r="H1185" i="1"/>
  <c r="D1185" i="1"/>
  <c r="G1185" i="1" s="1"/>
  <c r="C1185" i="1"/>
  <c r="D1184" i="1"/>
  <c r="G1184" i="1" s="1"/>
  <c r="C1184" i="1"/>
  <c r="D1183" i="1"/>
  <c r="G1183" i="1" s="1"/>
  <c r="C1183" i="1"/>
  <c r="H1182" i="1"/>
  <c r="D1182" i="1"/>
  <c r="G1182" i="1" s="1"/>
  <c r="C1182" i="1"/>
  <c r="H1181" i="1"/>
  <c r="D1181" i="1"/>
  <c r="G1181" i="1" s="1"/>
  <c r="C1181" i="1"/>
  <c r="D1178" i="1"/>
  <c r="G1178" i="1" s="1"/>
  <c r="C1178" i="1"/>
  <c r="D1177" i="1"/>
  <c r="G1177" i="1" s="1"/>
  <c r="C1177" i="1"/>
  <c r="H1176" i="1"/>
  <c r="D1176" i="1"/>
  <c r="G1176" i="1" s="1"/>
  <c r="C1176" i="1"/>
  <c r="H1175" i="1"/>
  <c r="D1175" i="1"/>
  <c r="G1175" i="1" s="1"/>
  <c r="C1175" i="1"/>
  <c r="D1174" i="1"/>
  <c r="G1174" i="1" s="1"/>
  <c r="C1174" i="1"/>
  <c r="D1173" i="1"/>
  <c r="G1173" i="1" s="1"/>
  <c r="C1173" i="1"/>
  <c r="H1172" i="1"/>
  <c r="D1172" i="1"/>
  <c r="G1172" i="1" s="1"/>
  <c r="C1172" i="1"/>
  <c r="H1171" i="1"/>
  <c r="D1171" i="1"/>
  <c r="G1171" i="1" s="1"/>
  <c r="C1171" i="1"/>
  <c r="D1170" i="1"/>
  <c r="G1170" i="1" s="1"/>
  <c r="C1170" i="1"/>
  <c r="D1169" i="1"/>
  <c r="G1169" i="1" s="1"/>
  <c r="C1169" i="1"/>
  <c r="H1168" i="1"/>
  <c r="D1168" i="1"/>
  <c r="G1168" i="1" s="1"/>
  <c r="C1168" i="1"/>
  <c r="H1167" i="1"/>
  <c r="D1167" i="1"/>
  <c r="G1167" i="1" s="1"/>
  <c r="C1167" i="1"/>
  <c r="D1166" i="1"/>
  <c r="G1166" i="1" s="1"/>
  <c r="C1166" i="1"/>
  <c r="D1165" i="1"/>
  <c r="G1165" i="1" s="1"/>
  <c r="C1165" i="1"/>
  <c r="H1164" i="1"/>
  <c r="D1164" i="1"/>
  <c r="G1164" i="1" s="1"/>
  <c r="C1164" i="1"/>
  <c r="H1163" i="1"/>
  <c r="D1163" i="1"/>
  <c r="G1163" i="1" s="1"/>
  <c r="C1163" i="1"/>
  <c r="D1162" i="1"/>
  <c r="G1162" i="1" s="1"/>
  <c r="C1162" i="1"/>
  <c r="D1161" i="1"/>
  <c r="G1161" i="1" s="1"/>
  <c r="C1161" i="1"/>
  <c r="H1160" i="1"/>
  <c r="D1160" i="1"/>
  <c r="G1160" i="1" s="1"/>
  <c r="C1160" i="1"/>
  <c r="H1159" i="1"/>
  <c r="D1159" i="1"/>
  <c r="G1159" i="1" s="1"/>
  <c r="C1159" i="1"/>
  <c r="D1158" i="1"/>
  <c r="G1158" i="1" s="1"/>
  <c r="C1158" i="1"/>
  <c r="D1157" i="1"/>
  <c r="G1157" i="1" s="1"/>
  <c r="C1157" i="1"/>
  <c r="H1156" i="1"/>
  <c r="D1156" i="1"/>
  <c r="G1156" i="1" s="1"/>
  <c r="C1156" i="1"/>
  <c r="H1155" i="1"/>
  <c r="D1155" i="1"/>
  <c r="G1155" i="1" s="1"/>
  <c r="C1155" i="1"/>
  <c r="D1154" i="1"/>
  <c r="G1154" i="1" s="1"/>
  <c r="C1154" i="1"/>
  <c r="D1153" i="1"/>
  <c r="G1153" i="1" s="1"/>
  <c r="C1153" i="1"/>
  <c r="C1152" i="1"/>
  <c r="H1151" i="1"/>
  <c r="D1151" i="1"/>
  <c r="G1151" i="1" s="1"/>
  <c r="C1151" i="1"/>
  <c r="D1150" i="1"/>
  <c r="G1150" i="1" s="1"/>
  <c r="C1150" i="1"/>
  <c r="D1149" i="1"/>
  <c r="G1149" i="1" s="1"/>
  <c r="C1149" i="1"/>
  <c r="D1148" i="1"/>
  <c r="D1147" i="1"/>
  <c r="G1147" i="1" s="1"/>
  <c r="C1147" i="1"/>
  <c r="D1146" i="1"/>
  <c r="G1146" i="1" s="1"/>
  <c r="C1146" i="1"/>
  <c r="H1145" i="1"/>
  <c r="D1145" i="1"/>
  <c r="G1145" i="1" s="1"/>
  <c r="C1145" i="1"/>
  <c r="H1144" i="1"/>
  <c r="D1144" i="1"/>
  <c r="G1144" i="1" s="1"/>
  <c r="C1144" i="1"/>
  <c r="D1143" i="1"/>
  <c r="G1143" i="1" s="1"/>
  <c r="C1143" i="1"/>
  <c r="D1142" i="1"/>
  <c r="G1142" i="1" s="1"/>
  <c r="C1142" i="1"/>
  <c r="H1141" i="1"/>
  <c r="D1141" i="1"/>
  <c r="G1141" i="1" s="1"/>
  <c r="C1141" i="1"/>
  <c r="D1140" i="1"/>
  <c r="D1139" i="1"/>
  <c r="G1139" i="1" s="1"/>
  <c r="C1139" i="1"/>
  <c r="H1138" i="1"/>
  <c r="D1138" i="1"/>
  <c r="G1138" i="1" s="1"/>
  <c r="C1138" i="1"/>
  <c r="H1137" i="1"/>
  <c r="D1137" i="1"/>
  <c r="G1137" i="1" s="1"/>
  <c r="C1137" i="1"/>
  <c r="D1136" i="1"/>
  <c r="G1136" i="1" s="1"/>
  <c r="C1136" i="1"/>
  <c r="D1135" i="1"/>
  <c r="G1135" i="1" s="1"/>
  <c r="C1135" i="1"/>
  <c r="H1134" i="1"/>
  <c r="D1134" i="1"/>
  <c r="G1134" i="1" s="1"/>
  <c r="C1134" i="1"/>
  <c r="H1133" i="1"/>
  <c r="D1133" i="1"/>
  <c r="G1133" i="1" s="1"/>
  <c r="C1133" i="1"/>
  <c r="D1132" i="1"/>
  <c r="G1132" i="1" s="1"/>
  <c r="C1132" i="1"/>
  <c r="D1131" i="1"/>
  <c r="G1131" i="1" s="1"/>
  <c r="C1131" i="1"/>
  <c r="H1130" i="1"/>
  <c r="D1130" i="1"/>
  <c r="G1130" i="1" s="1"/>
  <c r="C1130" i="1"/>
  <c r="H1129" i="1"/>
  <c r="D1129" i="1"/>
  <c r="G1129" i="1" s="1"/>
  <c r="C1129" i="1"/>
  <c r="D1128" i="1"/>
  <c r="G1128" i="1" s="1"/>
  <c r="C1128" i="1"/>
  <c r="D1127" i="1"/>
  <c r="G1127" i="1" s="1"/>
  <c r="C1127" i="1"/>
  <c r="H1126" i="1"/>
  <c r="D1126" i="1"/>
  <c r="G1126" i="1" s="1"/>
  <c r="C1126" i="1"/>
  <c r="H1125" i="1"/>
  <c r="D1125" i="1"/>
  <c r="G1125" i="1" s="1"/>
  <c r="C1125" i="1"/>
  <c r="D1124" i="1"/>
  <c r="H1123" i="1"/>
  <c r="D1123" i="1"/>
  <c r="G1123" i="1" s="1"/>
  <c r="C1123" i="1"/>
  <c r="H1122" i="1"/>
  <c r="D1122" i="1"/>
  <c r="G1122" i="1" s="1"/>
  <c r="C1122" i="1"/>
  <c r="D1121" i="1"/>
  <c r="G1121" i="1" s="1"/>
  <c r="C1121" i="1"/>
  <c r="D1120" i="1"/>
  <c r="G1120" i="1" s="1"/>
  <c r="C1120" i="1"/>
  <c r="H1119" i="1"/>
  <c r="D1119" i="1"/>
  <c r="G1119" i="1" s="1"/>
  <c r="C1119" i="1"/>
  <c r="D1118" i="1"/>
  <c r="G1118" i="1" s="1"/>
  <c r="C1118" i="1"/>
  <c r="D1117" i="1"/>
  <c r="H1117" i="1" s="1"/>
  <c r="C1117" i="1"/>
  <c r="D1116" i="1"/>
  <c r="H1116" i="1" s="1"/>
  <c r="C1116" i="1"/>
  <c r="D1115" i="1"/>
  <c r="H1115" i="1" s="1"/>
  <c r="C1115" i="1"/>
  <c r="D1114" i="1"/>
  <c r="H1114" i="1" s="1"/>
  <c r="C1114" i="1"/>
  <c r="D1113" i="1"/>
  <c r="H1113" i="1" s="1"/>
  <c r="C1113" i="1"/>
  <c r="D1112" i="1"/>
  <c r="H1112" i="1" s="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D1095" i="1"/>
  <c r="H1095" i="1" s="1"/>
  <c r="C1095" i="1"/>
  <c r="D1094" i="1"/>
  <c r="H1094" i="1" s="1"/>
  <c r="C1094" i="1"/>
  <c r="D1093"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D1084" i="1"/>
  <c r="H1084" i="1" s="1"/>
  <c r="C1084" i="1"/>
  <c r="D1083" i="1"/>
  <c r="H1083" i="1" s="1"/>
  <c r="C1083" i="1"/>
  <c r="D1082" i="1"/>
  <c r="H1082" i="1" s="1"/>
  <c r="C1082" i="1"/>
  <c r="D1081" i="1"/>
  <c r="H1081" i="1" s="1"/>
  <c r="C1081" i="1"/>
  <c r="D1080" i="1"/>
  <c r="H1080" i="1" s="1"/>
  <c r="C1080" i="1"/>
  <c r="D1079" i="1"/>
  <c r="H1079" i="1" s="1"/>
  <c r="C1079" i="1"/>
  <c r="D1078" i="1"/>
  <c r="H1078" i="1" s="1"/>
  <c r="C1078" i="1"/>
  <c r="D1077" i="1"/>
  <c r="H1077" i="1" s="1"/>
  <c r="C1077" i="1"/>
  <c r="D1076" i="1"/>
  <c r="H1076" i="1" s="1"/>
  <c r="C1076" i="1"/>
  <c r="D1075" i="1"/>
  <c r="H1075" i="1" s="1"/>
  <c r="C1075" i="1"/>
  <c r="H1073" i="1"/>
  <c r="D1073" i="1"/>
  <c r="G1073" i="1" s="1"/>
  <c r="C1073" i="1"/>
  <c r="H1072" i="1"/>
  <c r="D1072" i="1"/>
  <c r="G1072" i="1" s="1"/>
  <c r="C1072" i="1"/>
  <c r="H1071" i="1"/>
  <c r="D1071" i="1"/>
  <c r="G1071" i="1" s="1"/>
  <c r="C1071" i="1"/>
  <c r="H1070" i="1"/>
  <c r="D1070" i="1"/>
  <c r="G1070" i="1" s="1"/>
  <c r="C1070" i="1"/>
  <c r="H1069" i="1"/>
  <c r="D1069" i="1"/>
  <c r="G1069" i="1" s="1"/>
  <c r="C1069" i="1"/>
  <c r="H1068" i="1"/>
  <c r="D1068" i="1"/>
  <c r="G1068" i="1" s="1"/>
  <c r="C1068" i="1"/>
  <c r="H1067" i="1"/>
  <c r="D1067" i="1"/>
  <c r="G1067" i="1" s="1"/>
  <c r="C1067" i="1"/>
  <c r="H1066" i="1"/>
  <c r="D1066" i="1"/>
  <c r="G1066" i="1" s="1"/>
  <c r="C1066" i="1"/>
  <c r="H1065" i="1"/>
  <c r="D1065" i="1"/>
  <c r="G1065" i="1" s="1"/>
  <c r="C1065" i="1"/>
  <c r="H1064" i="1"/>
  <c r="D1064" i="1"/>
  <c r="G1064" i="1" s="1"/>
  <c r="C1064" i="1"/>
  <c r="H1063" i="1"/>
  <c r="D1063" i="1"/>
  <c r="G1063" i="1" s="1"/>
  <c r="C1063" i="1"/>
  <c r="H1062" i="1"/>
  <c r="D1062" i="1"/>
  <c r="G1062" i="1" s="1"/>
  <c r="C1062" i="1"/>
  <c r="H1061" i="1"/>
  <c r="D1061" i="1"/>
  <c r="G1061" i="1" s="1"/>
  <c r="C1061" i="1"/>
  <c r="H1060" i="1"/>
  <c r="D1060" i="1"/>
  <c r="G1060" i="1" s="1"/>
  <c r="C1060" i="1"/>
  <c r="H1059" i="1"/>
  <c r="D1059" i="1"/>
  <c r="G1059" i="1" s="1"/>
  <c r="C1059" i="1"/>
  <c r="H1058" i="1"/>
  <c r="D1058" i="1"/>
  <c r="G1058" i="1" s="1"/>
  <c r="C1058" i="1"/>
  <c r="H1057" i="1"/>
  <c r="D1057" i="1"/>
  <c r="G1057" i="1" s="1"/>
  <c r="C1057" i="1"/>
  <c r="H1056" i="1"/>
  <c r="D1056" i="1"/>
  <c r="G1056" i="1" s="1"/>
  <c r="C1056" i="1"/>
  <c r="H1055" i="1"/>
  <c r="D1055" i="1"/>
  <c r="G1055" i="1" s="1"/>
  <c r="C1055" i="1"/>
  <c r="H1054" i="1"/>
  <c r="D1054" i="1"/>
  <c r="G1054" i="1" s="1"/>
  <c r="C1054" i="1"/>
  <c r="H1053" i="1"/>
  <c r="D1053" i="1"/>
  <c r="G1053" i="1" s="1"/>
  <c r="C1053" i="1"/>
  <c r="H1052" i="1"/>
  <c r="D1052" i="1"/>
  <c r="G1052" i="1" s="1"/>
  <c r="C1052" i="1"/>
  <c r="H1051" i="1"/>
  <c r="D1051" i="1"/>
  <c r="G1051" i="1" s="1"/>
  <c r="C1051" i="1"/>
  <c r="H1050" i="1"/>
  <c r="D1050" i="1"/>
  <c r="G1050" i="1" s="1"/>
  <c r="C1050" i="1"/>
  <c r="H1049" i="1"/>
  <c r="D1049" i="1"/>
  <c r="G1049" i="1" s="1"/>
  <c r="C1049" i="1"/>
  <c r="H1048" i="1"/>
  <c r="D1048" i="1"/>
  <c r="G1048" i="1" s="1"/>
  <c r="C1048" i="1"/>
  <c r="H1047" i="1"/>
  <c r="D1047" i="1"/>
  <c r="G1047" i="1" s="1"/>
  <c r="C1047" i="1"/>
  <c r="H1046" i="1"/>
  <c r="D1046" i="1"/>
  <c r="G1046" i="1" s="1"/>
  <c r="C1046" i="1"/>
  <c r="H1045" i="1"/>
  <c r="D1045" i="1"/>
  <c r="G1045" i="1" s="1"/>
  <c r="C1045" i="1"/>
  <c r="H1044" i="1"/>
  <c r="D1044" i="1"/>
  <c r="G1044" i="1" s="1"/>
  <c r="C1044" i="1"/>
  <c r="H1043" i="1"/>
  <c r="D1043" i="1"/>
  <c r="G1043" i="1" s="1"/>
  <c r="C1043" i="1"/>
  <c r="H1042" i="1"/>
  <c r="D1042" i="1"/>
  <c r="G1042" i="1" s="1"/>
  <c r="C1042" i="1"/>
  <c r="H1041" i="1"/>
  <c r="D1041" i="1"/>
  <c r="G1041" i="1" s="1"/>
  <c r="C1041" i="1"/>
  <c r="H1040" i="1"/>
  <c r="D1040" i="1"/>
  <c r="G1040" i="1" s="1"/>
  <c r="C1040" i="1"/>
  <c r="H1039" i="1"/>
  <c r="D1039" i="1"/>
  <c r="G1039" i="1" s="1"/>
  <c r="C1039" i="1"/>
  <c r="H1038" i="1"/>
  <c r="D1038" i="1"/>
  <c r="G1038" i="1" s="1"/>
  <c r="C1038" i="1"/>
  <c r="H1037" i="1"/>
  <c r="D1037" i="1"/>
  <c r="G1037" i="1" s="1"/>
  <c r="C1037" i="1"/>
  <c r="H1036" i="1"/>
  <c r="D1036" i="1"/>
  <c r="G1036" i="1" s="1"/>
  <c r="C1036" i="1"/>
  <c r="H1035" i="1"/>
  <c r="D1035" i="1"/>
  <c r="G1035" i="1" s="1"/>
  <c r="C1035" i="1"/>
  <c r="H1034" i="1"/>
  <c r="D1034" i="1"/>
  <c r="G1034" i="1" s="1"/>
  <c r="C1034" i="1"/>
  <c r="H1033" i="1"/>
  <c r="D1033" i="1"/>
  <c r="G1033" i="1" s="1"/>
  <c r="C1033" i="1"/>
  <c r="H1032" i="1"/>
  <c r="D1032" i="1"/>
  <c r="G1032" i="1" s="1"/>
  <c r="C1032" i="1"/>
  <c r="H1031" i="1"/>
  <c r="D1031" i="1"/>
  <c r="G1031" i="1" s="1"/>
  <c r="C1031" i="1"/>
  <c r="H1030" i="1"/>
  <c r="D1030" i="1"/>
  <c r="G1030" i="1" s="1"/>
  <c r="C1030" i="1"/>
  <c r="H1029" i="1"/>
  <c r="D1029" i="1"/>
  <c r="G1029" i="1" s="1"/>
  <c r="C1029" i="1"/>
  <c r="H1028" i="1"/>
  <c r="D1028" i="1"/>
  <c r="G1028" i="1" s="1"/>
  <c r="C1028" i="1"/>
  <c r="H1027" i="1"/>
  <c r="D1027" i="1"/>
  <c r="G1027" i="1" s="1"/>
  <c r="C1027" i="1"/>
  <c r="H1026" i="1"/>
  <c r="D1026" i="1"/>
  <c r="G1026" i="1" s="1"/>
  <c r="C1026" i="1"/>
  <c r="H1025" i="1"/>
  <c r="D1025" i="1"/>
  <c r="G1025" i="1" s="1"/>
  <c r="C1025" i="1"/>
  <c r="H1024" i="1"/>
  <c r="D1024" i="1"/>
  <c r="G1024" i="1" s="1"/>
  <c r="C1024" i="1"/>
  <c r="H1023" i="1"/>
  <c r="D1023" i="1"/>
  <c r="G1023" i="1" s="1"/>
  <c r="C1023" i="1"/>
  <c r="H1022" i="1"/>
  <c r="D1022" i="1"/>
  <c r="G1022" i="1" s="1"/>
  <c r="C1022" i="1"/>
  <c r="H1021" i="1"/>
  <c r="D1021" i="1"/>
  <c r="G1021" i="1" s="1"/>
  <c r="C1021" i="1"/>
  <c r="H1020" i="1"/>
  <c r="D1020" i="1"/>
  <c r="G1020" i="1" s="1"/>
  <c r="C1020" i="1"/>
  <c r="H1019" i="1"/>
  <c r="D1019" i="1"/>
  <c r="G1019" i="1" s="1"/>
  <c r="C1019" i="1"/>
  <c r="H1018" i="1"/>
  <c r="D1018" i="1"/>
  <c r="G1018" i="1" s="1"/>
  <c r="C1018" i="1"/>
  <c r="H1017" i="1"/>
  <c r="D1017" i="1"/>
  <c r="G1017" i="1" s="1"/>
  <c r="C1017" i="1"/>
  <c r="H1016" i="1"/>
  <c r="D1016" i="1"/>
  <c r="G1016" i="1" s="1"/>
  <c r="C1016" i="1"/>
  <c r="H1015" i="1"/>
  <c r="D1015" i="1"/>
  <c r="G1015" i="1" s="1"/>
  <c r="C1015" i="1"/>
  <c r="H1014" i="1"/>
  <c r="D1014" i="1"/>
  <c r="G1014" i="1" s="1"/>
  <c r="C1014" i="1"/>
  <c r="H1013" i="1"/>
  <c r="D1013" i="1"/>
  <c r="G1013" i="1" s="1"/>
  <c r="C1013" i="1"/>
  <c r="D1010" i="1"/>
  <c r="C1010" i="1"/>
  <c r="D1009" i="1"/>
  <c r="C1009" i="1"/>
  <c r="G1008" i="1"/>
  <c r="D1008" i="1"/>
  <c r="H1008" i="1" s="1"/>
  <c r="C1008" i="1"/>
  <c r="D1007" i="1"/>
  <c r="H1007" i="1" s="1"/>
  <c r="C1007" i="1"/>
  <c r="G1006" i="1"/>
  <c r="D1006" i="1"/>
  <c r="H1006" i="1" s="1"/>
  <c r="C1006" i="1"/>
  <c r="D1005" i="1"/>
  <c r="H1005" i="1" s="1"/>
  <c r="C1005" i="1"/>
  <c r="G1004" i="1"/>
  <c r="D1004" i="1"/>
  <c r="H1004" i="1" s="1"/>
  <c r="C1004" i="1"/>
  <c r="D1003" i="1"/>
  <c r="H1003" i="1" s="1"/>
  <c r="C1003" i="1"/>
  <c r="G1002" i="1"/>
  <c r="D1002" i="1"/>
  <c r="H1002" i="1" s="1"/>
  <c r="C1002" i="1"/>
  <c r="D1001" i="1"/>
  <c r="H1001" i="1" s="1"/>
  <c r="C1001" i="1"/>
  <c r="G1000" i="1"/>
  <c r="D1000" i="1"/>
  <c r="H1000" i="1" s="1"/>
  <c r="C1000" i="1"/>
  <c r="D999" i="1"/>
  <c r="H999" i="1" s="1"/>
  <c r="C999" i="1"/>
  <c r="G998" i="1"/>
  <c r="D998" i="1"/>
  <c r="H998" i="1" s="1"/>
  <c r="C998" i="1"/>
  <c r="D997" i="1"/>
  <c r="H997" i="1" s="1"/>
  <c r="C997" i="1"/>
  <c r="G996" i="1"/>
  <c r="D996" i="1"/>
  <c r="H996" i="1" s="1"/>
  <c r="C996" i="1"/>
  <c r="D995" i="1"/>
  <c r="H995" i="1" s="1"/>
  <c r="C995" i="1"/>
  <c r="G994" i="1"/>
  <c r="D994" i="1"/>
  <c r="H994" i="1" s="1"/>
  <c r="C994" i="1"/>
  <c r="D993" i="1"/>
  <c r="H993" i="1" s="1"/>
  <c r="C993" i="1"/>
  <c r="G992" i="1"/>
  <c r="D992" i="1"/>
  <c r="H992" i="1" s="1"/>
  <c r="C992" i="1"/>
  <c r="D991" i="1"/>
  <c r="H991" i="1" s="1"/>
  <c r="C991" i="1"/>
  <c r="G990" i="1"/>
  <c r="D990" i="1"/>
  <c r="H990" i="1" s="1"/>
  <c r="C990" i="1"/>
  <c r="D989" i="1"/>
  <c r="H989" i="1" s="1"/>
  <c r="C989" i="1"/>
  <c r="G988" i="1"/>
  <c r="D988" i="1"/>
  <c r="H988" i="1" s="1"/>
  <c r="C988" i="1"/>
  <c r="D987" i="1"/>
  <c r="H987" i="1" s="1"/>
  <c r="C987" i="1"/>
  <c r="G986" i="1"/>
  <c r="D986" i="1"/>
  <c r="H986" i="1" s="1"/>
  <c r="C986" i="1"/>
  <c r="D985" i="1"/>
  <c r="H985" i="1" s="1"/>
  <c r="C985" i="1"/>
  <c r="G984" i="1"/>
  <c r="D984" i="1"/>
  <c r="H984" i="1" s="1"/>
  <c r="C984" i="1"/>
  <c r="D983" i="1"/>
  <c r="H983" i="1" s="1"/>
  <c r="C983" i="1"/>
  <c r="G982" i="1"/>
  <c r="D982" i="1"/>
  <c r="H982" i="1" s="1"/>
  <c r="C982" i="1"/>
  <c r="D981" i="1"/>
  <c r="H981" i="1" s="1"/>
  <c r="C981" i="1"/>
  <c r="G980" i="1"/>
  <c r="D980" i="1"/>
  <c r="H980" i="1" s="1"/>
  <c r="C980" i="1"/>
  <c r="D979" i="1"/>
  <c r="H979" i="1" s="1"/>
  <c r="C979" i="1"/>
  <c r="G978" i="1"/>
  <c r="D978" i="1"/>
  <c r="H978" i="1" s="1"/>
  <c r="C978" i="1"/>
  <c r="D977" i="1"/>
  <c r="H977" i="1" s="1"/>
  <c r="C977" i="1"/>
  <c r="G976" i="1"/>
  <c r="D976" i="1"/>
  <c r="H976" i="1" s="1"/>
  <c r="C976" i="1"/>
  <c r="D975" i="1"/>
  <c r="H975" i="1" s="1"/>
  <c r="C975" i="1"/>
  <c r="G974" i="1"/>
  <c r="D974" i="1"/>
  <c r="H974" i="1" s="1"/>
  <c r="C974" i="1"/>
  <c r="D973" i="1"/>
  <c r="H973" i="1" s="1"/>
  <c r="C973" i="1"/>
  <c r="G972" i="1"/>
  <c r="D972" i="1"/>
  <c r="H972" i="1" s="1"/>
  <c r="C972" i="1"/>
  <c r="D971" i="1"/>
  <c r="H971" i="1" s="1"/>
  <c r="C971" i="1"/>
  <c r="G970" i="1"/>
  <c r="D970" i="1"/>
  <c r="H970" i="1" s="1"/>
  <c r="C970" i="1"/>
  <c r="D969" i="1"/>
  <c r="H969" i="1" s="1"/>
  <c r="C969" i="1"/>
  <c r="G968" i="1"/>
  <c r="D968" i="1"/>
  <c r="H968" i="1" s="1"/>
  <c r="C968" i="1"/>
  <c r="G967" i="1"/>
  <c r="D967" i="1"/>
  <c r="H967" i="1" s="1"/>
  <c r="C967" i="1"/>
  <c r="G966" i="1"/>
  <c r="D966" i="1"/>
  <c r="H966" i="1" s="1"/>
  <c r="C966" i="1"/>
  <c r="G965" i="1"/>
  <c r="D965" i="1"/>
  <c r="H965" i="1" s="1"/>
  <c r="C965" i="1"/>
  <c r="G964" i="1"/>
  <c r="D964" i="1"/>
  <c r="H964" i="1" s="1"/>
  <c r="C964" i="1"/>
  <c r="G963" i="1"/>
  <c r="D963" i="1"/>
  <c r="H963" i="1" s="1"/>
  <c r="C963" i="1"/>
  <c r="G962" i="1"/>
  <c r="D962" i="1"/>
  <c r="H962" i="1" s="1"/>
  <c r="C962" i="1"/>
  <c r="G961" i="1"/>
  <c r="D961" i="1"/>
  <c r="H961" i="1" s="1"/>
  <c r="C961" i="1"/>
  <c r="G960" i="1"/>
  <c r="D960" i="1"/>
  <c r="H960" i="1" s="1"/>
  <c r="C960" i="1"/>
  <c r="G959" i="1"/>
  <c r="D959" i="1"/>
  <c r="H959" i="1" s="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G943" i="1"/>
  <c r="D943" i="1"/>
  <c r="H943" i="1" s="1"/>
  <c r="C943" i="1"/>
  <c r="G942" i="1"/>
  <c r="D942" i="1"/>
  <c r="H942" i="1" s="1"/>
  <c r="C942" i="1"/>
  <c r="G941" i="1"/>
  <c r="D941" i="1"/>
  <c r="H941" i="1" s="1"/>
  <c r="C941" i="1"/>
  <c r="G940" i="1"/>
  <c r="D940" i="1"/>
  <c r="H940" i="1" s="1"/>
  <c r="C940" i="1"/>
  <c r="G939" i="1"/>
  <c r="D939" i="1"/>
  <c r="H939" i="1" s="1"/>
  <c r="C939" i="1"/>
  <c r="G938" i="1"/>
  <c r="D938" i="1"/>
  <c r="H938" i="1" s="1"/>
  <c r="C938" i="1"/>
  <c r="G937" i="1"/>
  <c r="D937" i="1"/>
  <c r="H937" i="1" s="1"/>
  <c r="C937" i="1"/>
  <c r="G936" i="1"/>
  <c r="D936" i="1"/>
  <c r="H936" i="1" s="1"/>
  <c r="C936" i="1"/>
  <c r="G935" i="1"/>
  <c r="D935" i="1"/>
  <c r="H935" i="1" s="1"/>
  <c r="C935" i="1"/>
  <c r="G934" i="1"/>
  <c r="D934" i="1"/>
  <c r="H934" i="1" s="1"/>
  <c r="C934" i="1"/>
  <c r="G933" i="1"/>
  <c r="D933" i="1"/>
  <c r="H933" i="1" s="1"/>
  <c r="C933" i="1"/>
  <c r="G932" i="1"/>
  <c r="D932" i="1"/>
  <c r="H932" i="1" s="1"/>
  <c r="C932" i="1"/>
  <c r="G931" i="1"/>
  <c r="D931" i="1"/>
  <c r="H931" i="1" s="1"/>
  <c r="C931" i="1"/>
  <c r="G930" i="1"/>
  <c r="D930" i="1"/>
  <c r="H930" i="1" s="1"/>
  <c r="C930" i="1"/>
  <c r="G929" i="1"/>
  <c r="D929" i="1"/>
  <c r="H929" i="1" s="1"/>
  <c r="C929" i="1"/>
  <c r="G928" i="1"/>
  <c r="D928" i="1"/>
  <c r="H928" i="1" s="1"/>
  <c r="C928" i="1"/>
  <c r="G927" i="1"/>
  <c r="D927" i="1"/>
  <c r="H927" i="1" s="1"/>
  <c r="C927" i="1"/>
  <c r="G926" i="1"/>
  <c r="D926" i="1"/>
  <c r="H926" i="1" s="1"/>
  <c r="C926" i="1"/>
  <c r="G925" i="1"/>
  <c r="D925" i="1"/>
  <c r="H925" i="1" s="1"/>
  <c r="C925" i="1"/>
  <c r="G924" i="1"/>
  <c r="D924" i="1"/>
  <c r="H924" i="1" s="1"/>
  <c r="C924" i="1"/>
  <c r="G923" i="1"/>
  <c r="D923" i="1"/>
  <c r="H923" i="1" s="1"/>
  <c r="C923" i="1"/>
  <c r="G922" i="1"/>
  <c r="D922" i="1"/>
  <c r="H922" i="1" s="1"/>
  <c r="C922" i="1"/>
  <c r="G921" i="1"/>
  <c r="D921" i="1"/>
  <c r="H921" i="1" s="1"/>
  <c r="C921" i="1"/>
  <c r="G920" i="1"/>
  <c r="D920" i="1"/>
  <c r="H920" i="1" s="1"/>
  <c r="C920" i="1"/>
  <c r="G919" i="1"/>
  <c r="D919" i="1"/>
  <c r="H919" i="1" s="1"/>
  <c r="C919" i="1"/>
  <c r="G918" i="1"/>
  <c r="D918" i="1"/>
  <c r="H918" i="1" s="1"/>
  <c r="C918" i="1"/>
  <c r="G917" i="1"/>
  <c r="D917" i="1"/>
  <c r="H917" i="1" s="1"/>
  <c r="C917" i="1"/>
  <c r="G916" i="1"/>
  <c r="D916" i="1"/>
  <c r="H916" i="1" s="1"/>
  <c r="C916" i="1"/>
  <c r="G915" i="1"/>
  <c r="D915" i="1"/>
  <c r="H915" i="1" s="1"/>
  <c r="C915" i="1"/>
  <c r="G914" i="1"/>
  <c r="D914" i="1"/>
  <c r="H914" i="1" s="1"/>
  <c r="C914" i="1"/>
  <c r="G913" i="1"/>
  <c r="D913" i="1"/>
  <c r="H913" i="1" s="1"/>
  <c r="C913" i="1"/>
  <c r="G912" i="1"/>
  <c r="D912" i="1"/>
  <c r="H912" i="1" s="1"/>
  <c r="C912" i="1"/>
  <c r="G911" i="1"/>
  <c r="D911" i="1"/>
  <c r="H911" i="1" s="1"/>
  <c r="C911" i="1"/>
  <c r="G910" i="1"/>
  <c r="D910" i="1"/>
  <c r="H910" i="1" s="1"/>
  <c r="C910" i="1"/>
  <c r="G909" i="1"/>
  <c r="D909" i="1"/>
  <c r="H909" i="1" s="1"/>
  <c r="C909" i="1"/>
  <c r="G908" i="1"/>
  <c r="D908" i="1"/>
  <c r="H908" i="1" s="1"/>
  <c r="C908" i="1"/>
  <c r="G907" i="1"/>
  <c r="D907" i="1"/>
  <c r="H907" i="1" s="1"/>
  <c r="C907" i="1"/>
  <c r="G906" i="1"/>
  <c r="D906" i="1"/>
  <c r="H906" i="1" s="1"/>
  <c r="C906" i="1"/>
  <c r="G905" i="1"/>
  <c r="D905" i="1"/>
  <c r="H905" i="1" s="1"/>
  <c r="C905" i="1"/>
  <c r="G904" i="1"/>
  <c r="D904" i="1"/>
  <c r="H904" i="1" s="1"/>
  <c r="C904" i="1"/>
  <c r="G903" i="1"/>
  <c r="D903" i="1"/>
  <c r="H903" i="1" s="1"/>
  <c r="C903" i="1"/>
  <c r="G902" i="1"/>
  <c r="D902" i="1"/>
  <c r="H902" i="1" s="1"/>
  <c r="C902" i="1"/>
  <c r="G901" i="1"/>
  <c r="D901" i="1"/>
  <c r="H901" i="1" s="1"/>
  <c r="C901" i="1"/>
  <c r="G900" i="1"/>
  <c r="D900" i="1"/>
  <c r="H900" i="1" s="1"/>
  <c r="C900" i="1"/>
  <c r="G899" i="1"/>
  <c r="D899" i="1"/>
  <c r="H899" i="1" s="1"/>
  <c r="C899" i="1"/>
  <c r="G898" i="1"/>
  <c r="D898" i="1"/>
  <c r="H898" i="1" s="1"/>
  <c r="C898" i="1"/>
  <c r="G897" i="1"/>
  <c r="D897" i="1"/>
  <c r="H897" i="1" s="1"/>
  <c r="C897" i="1"/>
  <c r="G896" i="1"/>
  <c r="D896" i="1"/>
  <c r="H896" i="1" s="1"/>
  <c r="C896" i="1"/>
  <c r="G895" i="1"/>
  <c r="D895" i="1"/>
  <c r="H895" i="1" s="1"/>
  <c r="C895" i="1"/>
  <c r="G894" i="1"/>
  <c r="D894" i="1"/>
  <c r="H894" i="1" s="1"/>
  <c r="C894" i="1"/>
  <c r="G893" i="1"/>
  <c r="D893" i="1"/>
  <c r="H893" i="1" s="1"/>
  <c r="C893" i="1"/>
  <c r="G892" i="1"/>
  <c r="D892" i="1"/>
  <c r="H892" i="1" s="1"/>
  <c r="C892" i="1"/>
  <c r="G891" i="1"/>
  <c r="D891" i="1"/>
  <c r="H891" i="1" s="1"/>
  <c r="C891" i="1"/>
  <c r="G890" i="1"/>
  <c r="D890" i="1"/>
  <c r="H890" i="1" s="1"/>
  <c r="C890" i="1"/>
  <c r="G889" i="1"/>
  <c r="D889" i="1"/>
  <c r="H889" i="1" s="1"/>
  <c r="C889" i="1"/>
  <c r="G888" i="1"/>
  <c r="D888" i="1"/>
  <c r="H888" i="1" s="1"/>
  <c r="C888" i="1"/>
  <c r="G887" i="1"/>
  <c r="D887" i="1"/>
  <c r="H887" i="1" s="1"/>
  <c r="C887" i="1"/>
  <c r="G886" i="1"/>
  <c r="D886" i="1"/>
  <c r="H886" i="1" s="1"/>
  <c r="C886" i="1"/>
  <c r="G885" i="1"/>
  <c r="D885" i="1"/>
  <c r="H885" i="1" s="1"/>
  <c r="C885" i="1"/>
  <c r="G884" i="1"/>
  <c r="D884" i="1"/>
  <c r="H884" i="1" s="1"/>
  <c r="C884" i="1"/>
  <c r="G883" i="1"/>
  <c r="D883" i="1"/>
  <c r="H883" i="1" s="1"/>
  <c r="C883" i="1"/>
  <c r="G882" i="1"/>
  <c r="D882" i="1"/>
  <c r="H882" i="1" s="1"/>
  <c r="C882" i="1"/>
  <c r="G881" i="1"/>
  <c r="D881" i="1"/>
  <c r="H881" i="1" s="1"/>
  <c r="C881" i="1"/>
  <c r="G880" i="1"/>
  <c r="D880" i="1"/>
  <c r="H880" i="1" s="1"/>
  <c r="C880" i="1"/>
  <c r="G879" i="1"/>
  <c r="D879" i="1"/>
  <c r="H879" i="1" s="1"/>
  <c r="C879" i="1"/>
  <c r="G878" i="1"/>
  <c r="D878" i="1"/>
  <c r="H878" i="1" s="1"/>
  <c r="C878" i="1"/>
  <c r="G877" i="1"/>
  <c r="D877" i="1"/>
  <c r="H877" i="1" s="1"/>
  <c r="C877" i="1"/>
  <c r="G876" i="1"/>
  <c r="D876" i="1"/>
  <c r="H876" i="1" s="1"/>
  <c r="C876" i="1"/>
  <c r="G875" i="1"/>
  <c r="D875" i="1"/>
  <c r="H875" i="1" s="1"/>
  <c r="C875" i="1"/>
  <c r="G874" i="1"/>
  <c r="D874" i="1"/>
  <c r="H874" i="1" s="1"/>
  <c r="C874" i="1"/>
  <c r="G873" i="1"/>
  <c r="D873" i="1"/>
  <c r="H873" i="1" s="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2" i="1"/>
  <c r="G642" i="1"/>
  <c r="D642" i="1"/>
  <c r="C642" i="1"/>
  <c r="D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969" i="1" l="1"/>
  <c r="G973" i="1"/>
  <c r="G977" i="1"/>
  <c r="G981" i="1"/>
  <c r="G985" i="1"/>
  <c r="G989" i="1"/>
  <c r="G993" i="1"/>
  <c r="G997" i="1"/>
  <c r="G1001" i="1"/>
  <c r="G1005" i="1"/>
  <c r="H1010" i="1"/>
  <c r="G1010" i="1"/>
  <c r="G971" i="1"/>
  <c r="G975" i="1"/>
  <c r="G979" i="1"/>
  <c r="G983" i="1"/>
  <c r="G987" i="1"/>
  <c r="G991" i="1"/>
  <c r="G995" i="1"/>
  <c r="G999" i="1"/>
  <c r="G1003" i="1"/>
  <c r="G1007" i="1"/>
  <c r="H1009" i="1"/>
  <c r="G1009"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H1118" i="1"/>
  <c r="G1370" i="1"/>
  <c r="H1370" i="1"/>
  <c r="G1378" i="1"/>
  <c r="H1378" i="1"/>
  <c r="G1386" i="1"/>
  <c r="H1386" i="1"/>
  <c r="G1394" i="1"/>
  <c r="H1394" i="1"/>
  <c r="G1407" i="1"/>
  <c r="H1407" i="1"/>
  <c r="G1414" i="1"/>
  <c r="H1414" i="1"/>
  <c r="G1422" i="1"/>
  <c r="H1422" i="1"/>
  <c r="G1436" i="1"/>
  <c r="H1436" i="1"/>
  <c r="G1444" i="1"/>
  <c r="H1444" i="1"/>
  <c r="G1452" i="1"/>
  <c r="H1452" i="1"/>
  <c r="G1460" i="1"/>
  <c r="H1460" i="1"/>
  <c r="G1468" i="1"/>
  <c r="H1468" i="1"/>
  <c r="G1476" i="1"/>
  <c r="H1476" i="1"/>
  <c r="G1489" i="1"/>
  <c r="H1489" i="1"/>
  <c r="G1497" i="1"/>
  <c r="H1497" i="1"/>
  <c r="G1505" i="1"/>
  <c r="H1505" i="1"/>
  <c r="G1513" i="1"/>
  <c r="H1513" i="1"/>
  <c r="G1543" i="1"/>
  <c r="H1543" i="1"/>
  <c r="J1549" i="1"/>
  <c r="H1549" i="1"/>
  <c r="J1553" i="1"/>
  <c r="H1553" i="1"/>
  <c r="J1566" i="1"/>
  <c r="H1566" i="1"/>
  <c r="J1574" i="1"/>
  <c r="H1574" i="1"/>
  <c r="F107" i="4"/>
  <c r="D106" i="4"/>
  <c r="F231" i="4"/>
  <c r="D230" i="4"/>
  <c r="E5" i="7"/>
  <c r="D1554" i="1"/>
  <c r="I34" i="3"/>
  <c r="D1571" i="1"/>
  <c r="E38" i="7"/>
  <c r="D45" i="8"/>
  <c r="C1627" i="1"/>
  <c r="H1643" i="1"/>
  <c r="G1643" i="1"/>
  <c r="G1075" i="1"/>
  <c r="G1076" i="1"/>
  <c r="G1077" i="1"/>
  <c r="G1078" i="1"/>
  <c r="G1079" i="1"/>
  <c r="G1080" i="1"/>
  <c r="G1081" i="1"/>
  <c r="G1082" i="1"/>
  <c r="G1083" i="1"/>
  <c r="G1084" i="1"/>
  <c r="G1085" i="1"/>
  <c r="G1086" i="1"/>
  <c r="G1087" i="1"/>
  <c r="G1088" i="1"/>
  <c r="G1089" i="1"/>
  <c r="G1090" i="1"/>
  <c r="G1091" i="1"/>
  <c r="G1092" i="1"/>
  <c r="H1121" i="1"/>
  <c r="H1128" i="1"/>
  <c r="H1132" i="1"/>
  <c r="H1136" i="1"/>
  <c r="H1143" i="1"/>
  <c r="H1147" i="1"/>
  <c r="H1150" i="1"/>
  <c r="H1154" i="1"/>
  <c r="H1158" i="1"/>
  <c r="H1162" i="1"/>
  <c r="H1166" i="1"/>
  <c r="H1170" i="1"/>
  <c r="H1174" i="1"/>
  <c r="H1178" i="1"/>
  <c r="H1184" i="1"/>
  <c r="H1188" i="1"/>
  <c r="H1192" i="1"/>
  <c r="H1196" i="1"/>
  <c r="H1203" i="1"/>
  <c r="H1207" i="1"/>
  <c r="H1211" i="1"/>
  <c r="H1215" i="1"/>
  <c r="H1219" i="1"/>
  <c r="H1223" i="1"/>
  <c r="H1227" i="1"/>
  <c r="H1231" i="1"/>
  <c r="H1235" i="1"/>
  <c r="H1239" i="1"/>
  <c r="H1243" i="1"/>
  <c r="H1247" i="1"/>
  <c r="H1251" i="1"/>
  <c r="H1262" i="1"/>
  <c r="H1266" i="1"/>
  <c r="H1270" i="1"/>
  <c r="H1274" i="1"/>
  <c r="H1278" i="1"/>
  <c r="H1282" i="1"/>
  <c r="H1286" i="1"/>
  <c r="H1290" i="1"/>
  <c r="H1294" i="1"/>
  <c r="H1298" i="1"/>
  <c r="H1302" i="1"/>
  <c r="H1306" i="1"/>
  <c r="H1310" i="1"/>
  <c r="H1314" i="1"/>
  <c r="H1318" i="1"/>
  <c r="H1322" i="1"/>
  <c r="H1326" i="1"/>
  <c r="H1330" i="1"/>
  <c r="H1334" i="1"/>
  <c r="H1338" i="1"/>
  <c r="H1342" i="1"/>
  <c r="H1346" i="1"/>
  <c r="H1350" i="1"/>
  <c r="H1354" i="1"/>
  <c r="H1358" i="1"/>
  <c r="H1362" i="1"/>
  <c r="H1366" i="1"/>
  <c r="G1372" i="1"/>
  <c r="H1372" i="1"/>
  <c r="G1380" i="1"/>
  <c r="H1380" i="1"/>
  <c r="G1388" i="1"/>
  <c r="H1388" i="1"/>
  <c r="G1396" i="1"/>
  <c r="H1396" i="1"/>
  <c r="G1401" i="1"/>
  <c r="H1401" i="1"/>
  <c r="G1416" i="1"/>
  <c r="H1416" i="1"/>
  <c r="G1424" i="1"/>
  <c r="H1424" i="1"/>
  <c r="G1431" i="1"/>
  <c r="H1431" i="1"/>
  <c r="G1438" i="1"/>
  <c r="H1438" i="1"/>
  <c r="G1446" i="1"/>
  <c r="H1446" i="1"/>
  <c r="G1454" i="1"/>
  <c r="H1454" i="1"/>
  <c r="G1462" i="1"/>
  <c r="H1462" i="1"/>
  <c r="G1470" i="1"/>
  <c r="H1470" i="1"/>
  <c r="G1478" i="1"/>
  <c r="H1478" i="1"/>
  <c r="G1491" i="1"/>
  <c r="H1491" i="1"/>
  <c r="G1499" i="1"/>
  <c r="H1499" i="1"/>
  <c r="G1507" i="1"/>
  <c r="H1507" i="1"/>
  <c r="J1543" i="1"/>
  <c r="H1548" i="1"/>
  <c r="J1548" i="1"/>
  <c r="H1552" i="1"/>
  <c r="J1552" i="1"/>
  <c r="H1565" i="1"/>
  <c r="J1565" i="1"/>
  <c r="H1569" i="1"/>
  <c r="J1569" i="1"/>
  <c r="H1571" i="1"/>
  <c r="G1571" i="1"/>
  <c r="H1573" i="1"/>
  <c r="J1573" i="1"/>
  <c r="G1587" i="1"/>
  <c r="H1587" i="1"/>
  <c r="G1595" i="1"/>
  <c r="H1595" i="1"/>
  <c r="G1603" i="1"/>
  <c r="H1603" i="1"/>
  <c r="G1611" i="1"/>
  <c r="H1611" i="1"/>
  <c r="H1619" i="1"/>
  <c r="G1619" i="1"/>
  <c r="F532" i="4"/>
  <c r="D522" i="4"/>
  <c r="F562" i="4"/>
  <c r="D536" i="4"/>
  <c r="G336" i="9"/>
  <c r="E336" i="9" s="1"/>
  <c r="B336" i="9" s="1"/>
  <c r="F196" i="5"/>
  <c r="D176" i="5"/>
  <c r="C1200" i="1"/>
  <c r="H1120" i="1"/>
  <c r="H1127" i="1"/>
  <c r="H1131" i="1"/>
  <c r="H1135" i="1"/>
  <c r="H1139" i="1"/>
  <c r="H1142" i="1"/>
  <c r="H1146" i="1"/>
  <c r="H1149" i="1"/>
  <c r="H1153" i="1"/>
  <c r="H1157" i="1"/>
  <c r="H1161" i="1"/>
  <c r="H1165" i="1"/>
  <c r="H1169" i="1"/>
  <c r="H1173" i="1"/>
  <c r="H1177" i="1"/>
  <c r="H1183" i="1"/>
  <c r="H1187" i="1"/>
  <c r="H1191" i="1"/>
  <c r="H1195" i="1"/>
  <c r="H1199" i="1"/>
  <c r="H1202" i="1"/>
  <c r="H1206" i="1"/>
  <c r="H1210" i="1"/>
  <c r="H1214" i="1"/>
  <c r="H1218" i="1"/>
  <c r="H1222" i="1"/>
  <c r="H1226" i="1"/>
  <c r="H1230" i="1"/>
  <c r="H1234" i="1"/>
  <c r="H1238" i="1"/>
  <c r="H1242" i="1"/>
  <c r="H1246" i="1"/>
  <c r="H1250" i="1"/>
  <c r="H1257" i="1"/>
  <c r="H1261" i="1"/>
  <c r="H1265" i="1"/>
  <c r="H1269" i="1"/>
  <c r="H1273" i="1"/>
  <c r="H1277" i="1"/>
  <c r="H1281" i="1"/>
  <c r="H1285" i="1"/>
  <c r="H1289" i="1"/>
  <c r="H1293" i="1"/>
  <c r="H1297" i="1"/>
  <c r="H1301" i="1"/>
  <c r="H1305" i="1"/>
  <c r="H1309" i="1"/>
  <c r="H1313" i="1"/>
  <c r="H1317" i="1"/>
  <c r="H1321" i="1"/>
  <c r="H1325" i="1"/>
  <c r="H1329" i="1"/>
  <c r="H1333" i="1"/>
  <c r="H1337" i="1"/>
  <c r="H1341" i="1"/>
  <c r="H1345" i="1"/>
  <c r="H1349" i="1"/>
  <c r="H1353" i="1"/>
  <c r="H1357" i="1"/>
  <c r="H1361" i="1"/>
  <c r="H1365" i="1"/>
  <c r="H1369" i="1"/>
  <c r="G1374" i="1"/>
  <c r="H1374" i="1"/>
  <c r="G1382" i="1"/>
  <c r="H1382" i="1"/>
  <c r="G1390" i="1"/>
  <c r="H1390" i="1"/>
  <c r="G1398" i="1"/>
  <c r="H1398" i="1"/>
  <c r="G1403" i="1"/>
  <c r="H1403" i="1"/>
  <c r="G1410" i="1"/>
  <c r="H1410" i="1"/>
  <c r="G1418" i="1"/>
  <c r="H1418" i="1"/>
  <c r="G1426" i="1"/>
  <c r="H1426" i="1"/>
  <c r="G1433" i="1"/>
  <c r="H1433" i="1"/>
  <c r="G1440" i="1"/>
  <c r="H1440" i="1"/>
  <c r="G1448" i="1"/>
  <c r="H1448" i="1"/>
  <c r="G1456" i="1"/>
  <c r="H1456" i="1"/>
  <c r="G1464" i="1"/>
  <c r="H1464" i="1"/>
  <c r="G1472" i="1"/>
  <c r="H1472" i="1"/>
  <c r="G1480" i="1"/>
  <c r="H1480" i="1"/>
  <c r="G1485" i="1"/>
  <c r="H1485" i="1"/>
  <c r="G1493" i="1"/>
  <c r="H1493" i="1"/>
  <c r="G1501" i="1"/>
  <c r="H1501" i="1"/>
  <c r="G1509" i="1"/>
  <c r="H1509" i="1"/>
  <c r="G1541" i="1"/>
  <c r="H1541" i="1"/>
  <c r="G1545" i="1"/>
  <c r="H1545" i="1"/>
  <c r="J1547" i="1"/>
  <c r="H1547" i="1"/>
  <c r="I1547" i="1" s="1"/>
  <c r="G1549" i="1"/>
  <c r="I1549" i="1" s="1"/>
  <c r="J1551" i="1"/>
  <c r="H1551" i="1"/>
  <c r="I1551" i="1" s="1"/>
  <c r="G1553" i="1"/>
  <c r="I1553" i="1" s="1"/>
  <c r="G1555" i="1"/>
  <c r="J1564" i="1"/>
  <c r="H1564" i="1"/>
  <c r="I1564" i="1" s="1"/>
  <c r="G1566" i="1"/>
  <c r="I1566" i="1" s="1"/>
  <c r="J1568" i="1"/>
  <c r="H1568" i="1"/>
  <c r="I1568" i="1" s="1"/>
  <c r="J1572" i="1"/>
  <c r="H1572" i="1"/>
  <c r="I1572" i="1" s="1"/>
  <c r="G1574" i="1"/>
  <c r="I1574" i="1" s="1"/>
  <c r="G1585" i="1"/>
  <c r="H1585" i="1"/>
  <c r="G1593" i="1"/>
  <c r="H1593" i="1"/>
  <c r="G1601" i="1"/>
  <c r="H1601" i="1"/>
  <c r="G1609" i="1"/>
  <c r="H1609" i="1"/>
  <c r="G1617" i="1"/>
  <c r="H1617" i="1"/>
  <c r="F143" i="5"/>
  <c r="D135" i="5"/>
  <c r="C1148" i="1"/>
  <c r="H1364" i="1"/>
  <c r="H1368" i="1"/>
  <c r="G1376" i="1"/>
  <c r="H1376" i="1"/>
  <c r="G1384" i="1"/>
  <c r="H1384" i="1"/>
  <c r="G1392" i="1"/>
  <c r="H1392" i="1"/>
  <c r="G1405" i="1"/>
  <c r="H1405" i="1"/>
  <c r="G1412" i="1"/>
  <c r="H1412" i="1"/>
  <c r="G1420" i="1"/>
  <c r="H1420" i="1"/>
  <c r="G1428" i="1"/>
  <c r="H1428" i="1"/>
  <c r="G1442" i="1"/>
  <c r="H1442" i="1"/>
  <c r="G1450" i="1"/>
  <c r="H1450" i="1"/>
  <c r="G1458" i="1"/>
  <c r="H1458" i="1"/>
  <c r="G1466" i="1"/>
  <c r="H1466" i="1"/>
  <c r="G1474" i="1"/>
  <c r="H1474" i="1"/>
  <c r="G1482" i="1"/>
  <c r="H1482" i="1"/>
  <c r="G1487" i="1"/>
  <c r="H1487" i="1"/>
  <c r="G1495" i="1"/>
  <c r="H1495" i="1"/>
  <c r="G1503" i="1"/>
  <c r="H1503" i="1"/>
  <c r="G1511" i="1"/>
  <c r="H1511" i="1"/>
  <c r="J1541" i="1"/>
  <c r="J1545" i="1"/>
  <c r="G1548" i="1"/>
  <c r="I1548" i="1" s="1"/>
  <c r="H1550" i="1"/>
  <c r="I1550" i="1" s="1"/>
  <c r="J1550" i="1"/>
  <c r="G1552" i="1"/>
  <c r="I1552" i="1" s="1"/>
  <c r="H1554" i="1"/>
  <c r="G1554" i="1"/>
  <c r="H1563" i="1"/>
  <c r="I1563" i="1" s="1"/>
  <c r="J1563" i="1"/>
  <c r="G1565" i="1"/>
  <c r="I1565" i="1" s="1"/>
  <c r="H1567" i="1"/>
  <c r="I1567" i="1" s="1"/>
  <c r="J1567" i="1"/>
  <c r="G1569" i="1"/>
  <c r="I1569" i="1" s="1"/>
  <c r="G1573" i="1"/>
  <c r="I1573" i="1" s="1"/>
  <c r="H1575" i="1"/>
  <c r="I1575" i="1" s="1"/>
  <c r="J1575" i="1"/>
  <c r="G1517" i="1"/>
  <c r="G1521" i="1"/>
  <c r="G1525" i="1"/>
  <c r="G1529" i="1"/>
  <c r="G1533" i="1"/>
  <c r="G1562" i="1"/>
  <c r="J1577" i="1"/>
  <c r="H1577" i="1"/>
  <c r="I1577" i="1" s="1"/>
  <c r="H1578" i="1"/>
  <c r="I1578" i="1" s="1"/>
  <c r="J1578" i="1"/>
  <c r="J1579" i="1"/>
  <c r="H1579" i="1"/>
  <c r="I1579" i="1" s="1"/>
  <c r="H1580" i="1"/>
  <c r="I1580" i="1" s="1"/>
  <c r="J1580" i="1"/>
  <c r="G1581" i="1"/>
  <c r="F68" i="4"/>
  <c r="F83" i="4"/>
  <c r="D82" i="4"/>
  <c r="F170" i="4"/>
  <c r="F7" i="4"/>
  <c r="E49" i="4"/>
  <c r="D45" i="1" s="1"/>
  <c r="F125" i="4"/>
  <c r="F141" i="4"/>
  <c r="D140" i="4"/>
  <c r="H24" i="9"/>
  <c r="G24" i="9"/>
  <c r="F153" i="4"/>
  <c r="E308" i="4"/>
  <c r="D321" i="4"/>
  <c r="F361" i="4"/>
  <c r="D571" i="4"/>
  <c r="F572" i="4"/>
  <c r="F63" i="5"/>
  <c r="D7" i="5"/>
  <c r="G338" i="9"/>
  <c r="E338" i="9" s="1"/>
  <c r="B338" i="9" s="1"/>
  <c r="F218" i="5"/>
  <c r="F13" i="6"/>
  <c r="C1408" i="1"/>
  <c r="D5" i="7"/>
  <c r="C1538" i="1"/>
  <c r="G1515" i="1"/>
  <c r="G1519" i="1"/>
  <c r="G1523" i="1"/>
  <c r="G1527" i="1"/>
  <c r="G1531" i="1"/>
  <c r="G1535" i="1"/>
  <c r="G1540" i="1"/>
  <c r="I1540" i="1" s="1"/>
  <c r="G1542" i="1"/>
  <c r="I1542" i="1" s="1"/>
  <c r="G1544" i="1"/>
  <c r="I1544" i="1" s="1"/>
  <c r="G1546" i="1"/>
  <c r="H1556" i="1"/>
  <c r="I1556" i="1" s="1"/>
  <c r="J1556" i="1"/>
  <c r="J1557" i="1"/>
  <c r="H1557" i="1"/>
  <c r="I1557" i="1" s="1"/>
  <c r="H1558" i="1"/>
  <c r="I1558" i="1" s="1"/>
  <c r="J1558" i="1"/>
  <c r="J1559" i="1"/>
  <c r="H1559" i="1"/>
  <c r="I1559" i="1" s="1"/>
  <c r="H1560" i="1"/>
  <c r="I1560" i="1" s="1"/>
  <c r="J1560" i="1"/>
  <c r="J1561" i="1"/>
  <c r="H1561" i="1"/>
  <c r="I1561" i="1" s="1"/>
  <c r="H1623" i="1"/>
  <c r="G1623" i="1"/>
  <c r="H1631" i="1"/>
  <c r="G1631" i="1"/>
  <c r="H1635" i="1"/>
  <c r="G1635" i="1"/>
  <c r="H1639" i="1"/>
  <c r="G1639" i="1"/>
  <c r="H1647" i="1"/>
  <c r="G1647" i="1"/>
  <c r="H1651" i="1"/>
  <c r="G1651" i="1"/>
  <c r="H1655" i="1"/>
  <c r="G1655" i="1"/>
  <c r="H1659" i="1"/>
  <c r="G1659" i="1"/>
  <c r="H1663" i="1"/>
  <c r="G1663" i="1"/>
  <c r="H1667" i="1"/>
  <c r="G1667" i="1"/>
  <c r="H1671" i="1"/>
  <c r="G1671" i="1"/>
  <c r="H1675" i="1"/>
  <c r="G1675" i="1"/>
  <c r="H1679" i="1"/>
  <c r="G1679" i="1"/>
  <c r="H1683" i="1"/>
  <c r="G1683" i="1"/>
  <c r="F126" i="4"/>
  <c r="F154" i="4"/>
  <c r="F165" i="4"/>
  <c r="D164" i="4"/>
  <c r="F202" i="4"/>
  <c r="E230" i="4"/>
  <c r="D226" i="1" s="1"/>
  <c r="F310" i="4"/>
  <c r="D309" i="4"/>
  <c r="D466" i="4"/>
  <c r="D430" i="4" s="1"/>
  <c r="D491" i="4"/>
  <c r="F492" i="4"/>
  <c r="F127" i="5"/>
  <c r="D119" i="5"/>
  <c r="G337" i="9"/>
  <c r="E337" i="9" s="1"/>
  <c r="B337" i="9" s="1"/>
  <c r="F202" i="5"/>
  <c r="D5" i="6"/>
  <c r="F39" i="6"/>
  <c r="D35" i="6"/>
  <c r="C1434" i="1"/>
  <c r="J1546" i="1"/>
  <c r="D373" i="4"/>
  <c r="D360" i="4" s="1"/>
  <c r="E536" i="4"/>
  <c r="E7" i="5"/>
  <c r="F13" i="5"/>
  <c r="F71" i="5"/>
  <c r="G335" i="9"/>
  <c r="E335" i="9" s="1"/>
  <c r="B335" i="9" s="1"/>
  <c r="F177" i="5"/>
  <c r="E254" i="5"/>
  <c r="D1258" i="1" s="1"/>
  <c r="E35" i="6"/>
  <c r="E141" i="6" s="1"/>
  <c r="D89" i="6"/>
  <c r="F115" i="6"/>
  <c r="D629" i="4"/>
  <c r="H335" i="9"/>
  <c r="E176" i="5"/>
  <c r="E250" i="5"/>
  <c r="E466" i="4"/>
  <c r="D460" i="1" s="1"/>
  <c r="G313" i="9"/>
  <c r="E313" i="9" s="1"/>
  <c r="B313" i="9" s="1"/>
  <c r="D88" i="5"/>
  <c r="H315" i="9"/>
  <c r="E147" i="5"/>
  <c r="D1152" i="1" s="1"/>
  <c r="H314" i="9"/>
  <c r="D250" i="5"/>
  <c r="G342" i="9"/>
  <c r="E342" i="9" s="1"/>
  <c r="D44" i="8"/>
  <c r="D647" i="4"/>
  <c r="G314" i="9"/>
  <c r="G315" i="9"/>
  <c r="E315" i="9" s="1"/>
  <c r="B315" i="9" s="1"/>
  <c r="G175" i="9"/>
  <c r="E175" i="9" s="1"/>
  <c r="B175" i="9" s="1"/>
  <c r="G177" i="9"/>
  <c r="E177" i="9" s="1"/>
  <c r="B177" i="9" s="1"/>
  <c r="H309" i="9"/>
  <c r="G309" i="9"/>
  <c r="E309" i="9" s="1"/>
  <c r="B309" i="9" s="1"/>
  <c r="H308" i="9"/>
  <c r="G308" i="9"/>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M228" i="9"/>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E179" i="9" s="1"/>
  <c r="B179" i="9" s="1"/>
  <c r="I10" i="9"/>
  <c r="F607" i="4"/>
  <c r="F150" i="5"/>
  <c r="G174" i="9"/>
  <c r="E174" i="9" s="1"/>
  <c r="B174" i="9" s="1"/>
  <c r="G176" i="9"/>
  <c r="E176" i="9" s="1"/>
  <c r="B176" i="9" s="1"/>
  <c r="G178" i="9"/>
  <c r="E178" i="9" s="1"/>
  <c r="B178" i="9" s="1"/>
  <c r="B273" i="9"/>
  <c r="B281" i="9"/>
  <c r="B289" i="9"/>
  <c r="B312" i="9"/>
  <c r="B320" i="9"/>
  <c r="B328" i="9"/>
  <c r="B247" i="9"/>
  <c r="B255" i="9"/>
  <c r="B263" i="9"/>
  <c r="B271" i="9"/>
  <c r="B279" i="9"/>
  <c r="B287" i="9"/>
  <c r="I31" i="3" l="1"/>
  <c r="D1536" i="1"/>
  <c r="F360" i="4"/>
  <c r="C355" i="1"/>
  <c r="F430" i="4"/>
  <c r="C424" i="1"/>
  <c r="E314" i="9"/>
  <c r="B314" i="9" s="1"/>
  <c r="G1258" i="1"/>
  <c r="H1258" i="1"/>
  <c r="H27" i="3"/>
  <c r="F5" i="6"/>
  <c r="C1400" i="1"/>
  <c r="D141" i="6"/>
  <c r="F309" i="4"/>
  <c r="D308" i="4"/>
  <c r="D418" i="4" s="1"/>
  <c r="C304" i="1"/>
  <c r="F164" i="4"/>
  <c r="C160" i="1"/>
  <c r="G1408" i="1"/>
  <c r="H1408" i="1"/>
  <c r="D6" i="5"/>
  <c r="F7" i="5"/>
  <c r="H22" i="3"/>
  <c r="C1012" i="1"/>
  <c r="D152" i="4"/>
  <c r="F140" i="4"/>
  <c r="C136" i="1"/>
  <c r="D6" i="4"/>
  <c r="F82" i="4"/>
  <c r="C78" i="1"/>
  <c r="I1541" i="1"/>
  <c r="H1627" i="1"/>
  <c r="G1627" i="1"/>
  <c r="F49" i="4"/>
  <c r="F647" i="4"/>
  <c r="C641" i="1"/>
  <c r="H25" i="3"/>
  <c r="C1254" i="1"/>
  <c r="F250" i="5"/>
  <c r="F88" i="5"/>
  <c r="D69" i="5"/>
  <c r="C1093" i="1"/>
  <c r="E69" i="5"/>
  <c r="E6" i="5"/>
  <c r="I22" i="3"/>
  <c r="D1012" i="1"/>
  <c r="G1434" i="1"/>
  <c r="H1434" i="1"/>
  <c r="G1148" i="1"/>
  <c r="H1148" i="1"/>
  <c r="G1200" i="1"/>
  <c r="H1200" i="1"/>
  <c r="D535" i="4"/>
  <c r="D639" i="4" s="1"/>
  <c r="F536" i="4"/>
  <c r="C530" i="1"/>
  <c r="C1621" i="1"/>
  <c r="I40" i="3"/>
  <c r="E152" i="4"/>
  <c r="E6" i="4"/>
  <c r="F228" i="9"/>
  <c r="B228" i="9" s="1"/>
  <c r="E308" i="9"/>
  <c r="B308" i="9" s="1"/>
  <c r="K1480" i="9"/>
  <c r="G343" i="9"/>
  <c r="E343" i="9" s="1"/>
  <c r="B343" i="9" s="1"/>
  <c r="C1620" i="1"/>
  <c r="I39" i="3"/>
  <c r="I25" i="3"/>
  <c r="D1254" i="1"/>
  <c r="F629" i="4"/>
  <c r="C623" i="1"/>
  <c r="F89" i="6"/>
  <c r="C1484" i="1"/>
  <c r="E535" i="4"/>
  <c r="D530" i="1"/>
  <c r="F35" i="6"/>
  <c r="H28" i="3"/>
  <c r="C1430" i="1"/>
  <c r="F491" i="4"/>
  <c r="C485" i="1"/>
  <c r="G1538" i="1"/>
  <c r="H1538" i="1"/>
  <c r="F321" i="4"/>
  <c r="C316" i="1"/>
  <c r="E24" i="9"/>
  <c r="E430" i="4"/>
  <c r="F135" i="5"/>
  <c r="C1140" i="1"/>
  <c r="I1545" i="1"/>
  <c r="D175" i="5"/>
  <c r="H24" i="3"/>
  <c r="F176" i="5"/>
  <c r="C1180" i="1"/>
  <c r="D1570" i="1"/>
  <c r="I35" i="3"/>
  <c r="I33" i="3"/>
  <c r="D1537" i="1"/>
  <c r="F106" i="4"/>
  <c r="C102" i="1"/>
  <c r="I1543" i="1"/>
  <c r="E341" i="9"/>
  <c r="B342" i="9"/>
  <c r="G1152" i="1"/>
  <c r="H1152" i="1"/>
  <c r="H19" i="9"/>
  <c r="E19" i="9" s="1"/>
  <c r="B19" i="9" s="1"/>
  <c r="E175" i="5"/>
  <c r="D1179" i="1" s="1"/>
  <c r="I24" i="3"/>
  <c r="D1180" i="1"/>
  <c r="D1430" i="1"/>
  <c r="I28" i="3"/>
  <c r="F373" i="4"/>
  <c r="C368" i="1"/>
  <c r="F119" i="5"/>
  <c r="C1124" i="1"/>
  <c r="F466" i="4"/>
  <c r="C460" i="1"/>
  <c r="G345" i="9"/>
  <c r="E345" i="9" s="1"/>
  <c r="H33" i="3"/>
  <c r="C1537" i="1"/>
  <c r="F571" i="4"/>
  <c r="C565" i="1"/>
  <c r="E417" i="4"/>
  <c r="D412" i="1" s="1"/>
  <c r="D303" i="1"/>
  <c r="H45" i="1"/>
  <c r="G45" i="1"/>
  <c r="E418" i="4"/>
  <c r="D413" i="1" s="1"/>
  <c r="F522" i="4"/>
  <c r="C516" i="1"/>
  <c r="F230" i="4"/>
  <c r="C226" i="1"/>
  <c r="F639" i="4" l="1"/>
  <c r="C633" i="1"/>
  <c r="F418" i="4"/>
  <c r="C413" i="1"/>
  <c r="G226" i="1"/>
  <c r="H226" i="1"/>
  <c r="G1124" i="1"/>
  <c r="H1124" i="1"/>
  <c r="H565" i="1"/>
  <c r="G565" i="1"/>
  <c r="G1180" i="1"/>
  <c r="H1180" i="1"/>
  <c r="B24" i="9"/>
  <c r="G1484" i="1"/>
  <c r="H1484" i="1"/>
  <c r="E422" i="4"/>
  <c r="I17" i="3"/>
  <c r="D2" i="1"/>
  <c r="G530" i="1"/>
  <c r="H530" i="1"/>
  <c r="I23" i="3"/>
  <c r="D1074" i="1"/>
  <c r="D422" i="4"/>
  <c r="F6" i="4"/>
  <c r="H17" i="3"/>
  <c r="C2" i="1"/>
  <c r="G1012" i="1"/>
  <c r="H1012" i="1"/>
  <c r="G304" i="1"/>
  <c r="H304" i="1"/>
  <c r="G1400" i="1"/>
  <c r="H1400" i="1"/>
  <c r="F175" i="5"/>
  <c r="C1179" i="1"/>
  <c r="H299" i="9"/>
  <c r="D1011" i="1"/>
  <c r="H316" i="1"/>
  <c r="G316" i="1"/>
  <c r="E299" i="4"/>
  <c r="I18" i="3"/>
  <c r="D148" i="1"/>
  <c r="H1093" i="1"/>
  <c r="G1093" i="1"/>
  <c r="G1254" i="1"/>
  <c r="H1254" i="1"/>
  <c r="H136" i="1"/>
  <c r="G136" i="1"/>
  <c r="F308" i="4"/>
  <c r="D417" i="4"/>
  <c r="C303" i="1"/>
  <c r="H1570" i="1"/>
  <c r="G1570" i="1"/>
  <c r="E639" i="4"/>
  <c r="D633" i="1" s="1"/>
  <c r="D424" i="1"/>
  <c r="G1430" i="1"/>
  <c r="H1430" i="1"/>
  <c r="E640" i="4"/>
  <c r="D634" i="1" s="1"/>
  <c r="D529" i="1"/>
  <c r="H1620" i="1"/>
  <c r="G1620" i="1"/>
  <c r="H11" i="3"/>
  <c r="G1621" i="1"/>
  <c r="H1621" i="1"/>
  <c r="B345" i="9"/>
  <c r="E344" i="9"/>
  <c r="I10" i="3" s="1"/>
  <c r="H516" i="1"/>
  <c r="G516" i="1"/>
  <c r="H460" i="1"/>
  <c r="G460" i="1"/>
  <c r="H368" i="1"/>
  <c r="G368" i="1"/>
  <c r="G1140" i="1"/>
  <c r="H1140" i="1"/>
  <c r="H485" i="1"/>
  <c r="G485" i="1"/>
  <c r="G1537" i="1"/>
  <c r="H1537" i="1"/>
  <c r="H102" i="1"/>
  <c r="G102" i="1"/>
  <c r="H623" i="1"/>
  <c r="G623" i="1"/>
  <c r="F535" i="4"/>
  <c r="D640" i="4"/>
  <c r="C529" i="1"/>
  <c r="H23" i="3"/>
  <c r="F69" i="5"/>
  <c r="C1074" i="1"/>
  <c r="H78" i="1"/>
  <c r="G78" i="1"/>
  <c r="H160" i="1"/>
  <c r="G160" i="1"/>
  <c r="H355" i="1"/>
  <c r="G355" i="1"/>
  <c r="H641" i="1"/>
  <c r="G641" i="1"/>
  <c r="F152" i="4"/>
  <c r="H18" i="3"/>
  <c r="D299" i="4"/>
  <c r="C148" i="1"/>
  <c r="G306" i="9"/>
  <c r="E306" i="9" s="1"/>
  <c r="B306" i="9" s="1"/>
  <c r="G299" i="9"/>
  <c r="E299" i="9" s="1"/>
  <c r="F6" i="5"/>
  <c r="C1011" i="1"/>
  <c r="H31" i="3"/>
  <c r="F141" i="6"/>
  <c r="C1536" i="1"/>
  <c r="H9" i="3" s="1"/>
  <c r="G347" i="9"/>
  <c r="E347" i="9" s="1"/>
  <c r="G424" i="1"/>
  <c r="H424" i="1"/>
  <c r="K3" i="9" l="1"/>
  <c r="B299" i="9"/>
  <c r="E346" i="9"/>
  <c r="I9" i="3" s="1"/>
  <c r="B347" i="9"/>
  <c r="H8" i="3"/>
  <c r="H1011" i="1"/>
  <c r="G1011" i="1"/>
  <c r="H148" i="1"/>
  <c r="G148" i="1"/>
  <c r="H1074" i="1"/>
  <c r="G1074" i="1"/>
  <c r="F640" i="4"/>
  <c r="C634" i="1"/>
  <c r="E423" i="4"/>
  <c r="E301" i="4"/>
  <c r="D297" i="1" s="1"/>
  <c r="D295" i="1"/>
  <c r="G413" i="1"/>
  <c r="H413" i="1"/>
  <c r="G1536" i="1"/>
  <c r="H1536" i="1"/>
  <c r="D423" i="4"/>
  <c r="D301" i="4"/>
  <c r="F299" i="4"/>
  <c r="C295" i="1"/>
  <c r="H303" i="1"/>
  <c r="G303" i="1"/>
  <c r="G1179" i="1"/>
  <c r="H1179" i="1"/>
  <c r="D300" i="4"/>
  <c r="N3" i="9"/>
  <c r="I11" i="3"/>
  <c r="F417" i="4"/>
  <c r="C412" i="1"/>
  <c r="G2" i="1"/>
  <c r="H2" i="1"/>
  <c r="D424" i="4"/>
  <c r="F422" i="4"/>
  <c r="D643" i="4"/>
  <c r="C417" i="1"/>
  <c r="E300" i="4"/>
  <c r="D296" i="1" s="1"/>
  <c r="H633" i="1"/>
  <c r="G633" i="1"/>
  <c r="H529" i="1"/>
  <c r="G529" i="1"/>
  <c r="E643" i="4"/>
  <c r="E424" i="4"/>
  <c r="D419" i="1" s="1"/>
  <c r="D417" i="1"/>
  <c r="F301" i="4" l="1"/>
  <c r="C297" i="1"/>
  <c r="E425" i="4"/>
  <c r="D420" i="1" s="1"/>
  <c r="E644" i="4"/>
  <c r="H20" i="9"/>
  <c r="D418" i="1"/>
  <c r="M3" i="9"/>
  <c r="F300" i="4"/>
  <c r="C296" i="1"/>
  <c r="D644" i="4"/>
  <c r="D425" i="4"/>
  <c r="F423" i="4"/>
  <c r="C418" i="1"/>
  <c r="G20" i="9"/>
  <c r="E20" i="9" s="1"/>
  <c r="B20" i="9" s="1"/>
  <c r="H634" i="1"/>
  <c r="G634" i="1"/>
  <c r="G417" i="1"/>
  <c r="H417" i="1"/>
  <c r="G295" i="1"/>
  <c r="H295" i="1"/>
  <c r="F424" i="4"/>
  <c r="C419" i="1"/>
  <c r="H412" i="1"/>
  <c r="G412" i="1"/>
  <c r="E645" i="4"/>
  <c r="D637" i="1"/>
  <c r="D645" i="4"/>
  <c r="F643" i="4"/>
  <c r="C637" i="1"/>
  <c r="F645" i="4" l="1"/>
  <c r="C639" i="1"/>
  <c r="F425" i="4"/>
  <c r="C420" i="1"/>
  <c r="E646" i="4"/>
  <c r="D638" i="1"/>
  <c r="G419" i="1"/>
  <c r="H419" i="1"/>
  <c r="H333" i="9"/>
  <c r="G333" i="9"/>
  <c r="D646" i="4"/>
  <c r="F644" i="4"/>
  <c r="C638" i="1"/>
  <c r="H637" i="1"/>
  <c r="G637" i="1"/>
  <c r="E649" i="4"/>
  <c r="D639" i="1"/>
  <c r="G418" i="1"/>
  <c r="H418" i="1"/>
  <c r="H296" i="1"/>
  <c r="G296" i="1"/>
  <c r="H297" i="1"/>
  <c r="G297" i="1"/>
  <c r="E333" i="9" l="1"/>
  <c r="H638" i="1"/>
  <c r="G638" i="1"/>
  <c r="E650" i="4"/>
  <c r="D640" i="1"/>
  <c r="H639" i="1"/>
  <c r="G639" i="1"/>
  <c r="I19" i="3"/>
  <c r="D643" i="1"/>
  <c r="F646" i="4"/>
  <c r="D650" i="4"/>
  <c r="C640" i="1"/>
  <c r="G420" i="1"/>
  <c r="H420" i="1"/>
  <c r="D649" i="4"/>
  <c r="H640" i="1" l="1"/>
  <c r="G640" i="1"/>
  <c r="H7" i="3"/>
  <c r="I20" i="3"/>
  <c r="D644" i="1"/>
  <c r="H20" i="3"/>
  <c r="F650" i="4"/>
  <c r="C644" i="1"/>
  <c r="F649" i="4"/>
  <c r="H19" i="3"/>
  <c r="C643" i="1"/>
  <c r="G297" i="9"/>
  <c r="E297" i="9" s="1"/>
  <c r="B297" i="9" s="1"/>
  <c r="B333" i="9"/>
  <c r="E298" i="9"/>
  <c r="I8" i="3" s="1"/>
  <c r="H644" i="1" l="1"/>
  <c r="G644" i="1"/>
  <c r="J3" i="9"/>
  <c r="H643" i="1"/>
  <c r="G643" i="1"/>
  <c r="G295" i="9" l="1"/>
  <c r="L293" i="9"/>
  <c r="F293" i="9" s="1"/>
  <c r="H295" i="9"/>
  <c r="H18" i="9"/>
  <c r="H22" i="9"/>
  <c r="H21" i="9"/>
  <c r="G18" i="9"/>
  <c r="E18" i="9" s="1"/>
  <c r="B18" i="9" s="1"/>
  <c r="I17" i="9"/>
  <c r="G16" i="9"/>
  <c r="M15" i="9"/>
  <c r="I12" i="9"/>
  <c r="J11" i="9"/>
  <c r="K10" i="9"/>
  <c r="I8" i="9"/>
  <c r="J7" i="9"/>
  <c r="K6" i="9"/>
  <c r="I9" i="9"/>
  <c r="G15" i="9"/>
  <c r="I5" i="9"/>
  <c r="K11" i="9"/>
  <c r="H16" i="9"/>
  <c r="J9" i="9"/>
  <c r="H15" i="9"/>
  <c r="K9" i="9"/>
  <c r="L15" i="9"/>
  <c r="F15" i="9" s="1"/>
  <c r="G21" i="9"/>
  <c r="E21" i="9" s="1"/>
  <c r="B21" i="9" s="1"/>
  <c r="K8" i="9"/>
  <c r="J13" i="9"/>
  <c r="K13" i="9"/>
  <c r="K7" i="9"/>
  <c r="J12" i="9"/>
  <c r="J17" i="9"/>
  <c r="J5" i="9"/>
  <c r="L16" i="9"/>
  <c r="K5" i="9"/>
  <c r="J10" i="9"/>
  <c r="E10" i="9" s="1"/>
  <c r="B10" i="9" s="1"/>
  <c r="M16" i="9"/>
  <c r="I7" i="9"/>
  <c r="E7" i="9" s="1"/>
  <c r="B7" i="9" s="1"/>
  <c r="G22" i="9"/>
  <c r="E22" i="9" s="1"/>
  <c r="B22" i="9" s="1"/>
  <c r="J8" i="9"/>
  <c r="I13" i="9"/>
  <c r="E13" i="9" s="1"/>
  <c r="B13" i="9" s="1"/>
  <c r="I6" i="9"/>
  <c r="E6" i="9" s="1"/>
  <c r="B6" i="9" s="1"/>
  <c r="K12" i="9"/>
  <c r="G17" i="9"/>
  <c r="J6" i="9"/>
  <c r="I11" i="9"/>
  <c r="E11" i="9" s="1"/>
  <c r="B11" i="9" s="1"/>
  <c r="H17" i="9"/>
  <c r="E17" i="9" l="1"/>
  <c r="B17" i="9" s="1"/>
  <c r="E5" i="9"/>
  <c r="E12" i="9"/>
  <c r="B12" i="9" s="1"/>
  <c r="F16" i="9"/>
  <c r="E15" i="9"/>
  <c r="E8" i="9"/>
  <c r="B8" i="9" s="1"/>
  <c r="B293" i="9"/>
  <c r="F23" i="9"/>
  <c r="F14" i="9"/>
  <c r="E9" i="9"/>
  <c r="B9" i="9" s="1"/>
  <c r="E16" i="9"/>
  <c r="B16" i="9" s="1"/>
  <c r="E295" i="9"/>
  <c r="B5" i="9" l="1"/>
  <c r="E4" i="9"/>
  <c r="B295" i="9"/>
  <c r="E23" i="9"/>
  <c r="I7" i="3" s="1"/>
  <c r="F3" i="9"/>
  <c r="B15" i="9"/>
  <c r="E14" i="9"/>
  <c r="I13" i="3" s="1"/>
  <c r="E3" i="9" l="1"/>
</calcChain>
</file>

<file path=xl/sharedStrings.xml><?xml version="1.0" encoding="utf-8"?>
<sst xmlns="http://schemas.openxmlformats.org/spreadsheetml/2006/main" count="4724" uniqueCount="3657">
  <si>
    <t>Obveznik:</t>
  </si>
  <si>
    <t>24875 - GRADSKO DRAMSKO KAZALIŠTE   GAVELLA</t>
  </si>
  <si>
    <t>Razina:</t>
  </si>
  <si>
    <t>21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</si>
  <si>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</si>
  <si>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</si>
  <si>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</si>
  <si>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</si>
  <si>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</si>
  <si>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</si>
  <si>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</si>
  <si>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</si>
  <si>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</si>
  <si>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</si>
  <si>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</si>
  <si>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</si>
  <si>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</si>
  <si>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</si>
  <si>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</si>
  <si>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</si>
  <si>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</si>
  <si>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</si>
  <si>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</si>
  <si>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</si>
  <si>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</si>
  <si>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</si>
  <si>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</si>
  <si>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</si>
  <si>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</si>
  <si>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</si>
  <si>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</si>
  <si>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</si>
  <si>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</si>
  <si>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</si>
  <si>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</si>
  <si>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</si>
  <si>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</si>
  <si>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</si>
  <si>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</si>
  <si>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</si>
  <si>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</si>
  <si>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</si>
  <si>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</si>
  <si>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</si>
  <si>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</si>
  <si>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</si>
  <si>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</si>
  <si>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</si>
  <si>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</si>
  <si>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</si>
  <si>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</si>
  <si>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</si>
  <si>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</si>
  <si>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</si>
  <si>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</si>
  <si>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</si>
  <si>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</si>
  <si>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</si>
  <si>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</si>
  <si>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</si>
  <si>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</si>
  <si>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</si>
  <si>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</si>
  <si>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</si>
  <si>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</si>
  <si>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</si>
  <si>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</si>
  <si>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</si>
  <si>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</si>
  <si>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</si>
  <si>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</si>
  <si>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</si>
  <si>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</si>
  <si>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</si>
  <si>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</si>
  <si>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</si>
  <si>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</si>
  <si>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</si>
  <si>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</si>
  <si>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</si>
  <si>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</si>
  <si>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</si>
  <si>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</si>
  <si>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</si>
  <si>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</si>
  <si>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</si>
  <si>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</si>
  <si>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</si>
  <si>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</si>
  <si>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</si>
  <si>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</si>
  <si>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</si>
  <si>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</si>
  <si>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</si>
  <si>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</si>
  <si>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</si>
  <si>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</si>
  <si>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</si>
  <si>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</si>
  <si>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</si>
  <si>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</si>
  <si>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</si>
  <si>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</si>
  <si>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</si>
  <si>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</si>
  <si>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</si>
  <si>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</si>
  <si>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</si>
  <si>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</si>
  <si>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</si>
  <si>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</si>
  <si>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</si>
  <si>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</si>
  <si>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</si>
  <si>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</si>
  <si>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</si>
  <si>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</si>
  <si>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</si>
  <si>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</si>
  <si>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</si>
  <si>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</si>
  <si>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</si>
  <si>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</si>
  <si>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</si>
  <si>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</si>
  <si>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</si>
  <si>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</si>
  <si>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</si>
  <si>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</si>
  <si>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</si>
  <si>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</si>
  <si>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</si>
  <si>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</si>
  <si>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</si>
  <si>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</si>
  <si>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</si>
  <si>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</si>
  <si>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</si>
  <si>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</si>
  <si>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</si>
  <si>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</si>
  <si>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</si>
  <si>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</si>
  <si>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</si>
  <si>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</si>
  <si>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</si>
  <si>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</si>
  <si>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</si>
  <si>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</si>
  <si>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</si>
  <si>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</si>
  <si>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</si>
  <si>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</si>
  <si>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</si>
  <si>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</si>
  <si>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</si>
  <si>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</si>
  <si>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</si>
  <si>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</si>
  <si>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</si>
  <si>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</si>
  <si>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</si>
  <si>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</si>
  <si>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</si>
  <si>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</si>
  <si>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</si>
  <si>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</si>
  <si>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</si>
  <si>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</si>
  <si>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</si>
  <si>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</si>
  <si>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</si>
  <si>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</si>
  <si>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</si>
  <si>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</si>
  <si>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</si>
  <si>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</si>
  <si>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</si>
  <si>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</si>
  <si>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</si>
  <si>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</si>
  <si>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</si>
  <si>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</si>
  <si>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</si>
  <si>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</si>
  <si>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</si>
  <si>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</si>
  <si>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</si>
  <si>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</si>
  <si>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</si>
  <si>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</si>
  <si>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</si>
  <si>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</si>
  <si>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</si>
  <si>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</si>
  <si>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</si>
  <si>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</si>
  <si>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</si>
  <si>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</si>
  <si>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</si>
  <si>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</si>
  <si>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</si>
  <si>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</si>
  <si>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</si>
  <si>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</si>
  <si>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</si>
  <si>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</si>
  <si>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</si>
  <si>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</si>
  <si>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</si>
  <si>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</si>
  <si>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</si>
  <si>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</si>
  <si>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</si>
  <si>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</si>
  <si>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</si>
  <si>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</si>
  <si>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</si>
  <si>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</si>
  <si>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</si>
  <si>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</si>
  <si>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</si>
  <si>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</si>
  <si>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</si>
  <si>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</si>
  <si>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</si>
  <si>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</si>
  <si>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</si>
  <si>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</si>
  <si>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</si>
  <si>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</si>
  <si>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</si>
  <si>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</si>
  <si>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</si>
  <si>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</si>
  <si>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</si>
  <si>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</si>
  <si>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</si>
  <si>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</si>
  <si>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</si>
  <si>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</si>
  <si>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</si>
  <si>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</si>
  <si>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</si>
  <si>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</si>
  <si>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</si>
  <si>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</si>
  <si>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</si>
  <si>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</si>
  <si>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</si>
  <si>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</si>
  <si>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</si>
  <si>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</si>
  <si>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</si>
  <si>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</si>
  <si>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</si>
  <si>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</si>
  <si>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</si>
  <si>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</si>
  <si>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</si>
  <si>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</si>
  <si>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</si>
  <si>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</si>
  <si>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</si>
  <si>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</si>
  <si>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</si>
  <si>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</si>
  <si>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</si>
  <si>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</si>
  <si>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</si>
  <si>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</si>
  <si>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</si>
  <si>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</si>
  <si>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</si>
  <si>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</si>
  <si>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</si>
  <si>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</si>
  <si>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</si>
  <si>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</si>
  <si>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</si>
  <si>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</si>
  <si>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</si>
  <si>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</si>
  <si>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</si>
  <si>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</si>
  <si>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</si>
  <si>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</si>
  <si>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</si>
  <si>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</si>
  <si>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</si>
  <si>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</si>
  <si>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</si>
  <si>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</si>
  <si>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</si>
  <si>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</si>
  <si>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</si>
  <si>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</si>
  <si>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</si>
  <si>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</si>
  <si>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</si>
  <si>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</si>
  <si>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</si>
  <si>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</si>
  <si>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</si>
  <si>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</si>
  <si>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</si>
  <si>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</si>
  <si>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</si>
  <si>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</si>
  <si>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</si>
  <si>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</si>
  <si>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</si>
  <si>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</si>
  <si>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</si>
  <si>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</si>
  <si>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</si>
  <si>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</si>
  <si>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</si>
  <si>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</si>
  <si>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</si>
  <si>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</si>
  <si>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</si>
  <si>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</si>
  <si>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</si>
  <si>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</si>
  <si>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</si>
  <si>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</si>
  <si>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</si>
  <si>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</si>
  <si>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</si>
  <si>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</si>
  <si>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</si>
  <si>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</si>
  <si>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</si>
  <si>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</si>
  <si>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</si>
  <si>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</si>
  <si>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</si>
  <si>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</si>
  <si>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</si>
  <si>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</si>
  <si>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</si>
  <si>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</si>
  <si>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</si>
  <si>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</si>
  <si>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</si>
  <si>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</si>
  <si>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</si>
  <si>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</si>
  <si>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</si>
  <si>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</si>
  <si>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</si>
  <si>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</si>
  <si>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</si>
  <si>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</si>
  <si>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</si>
  <si>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</si>
  <si>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</si>
  <si>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</si>
  <si>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</si>
  <si>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</si>
  <si>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</si>
  <si>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</si>
  <si>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</si>
  <si>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</si>
  <si>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</si>
  <si>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</si>
  <si>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</si>
  <si>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</si>
  <si>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</si>
  <si>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</si>
  <si>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</si>
  <si>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</si>
  <si>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</si>
  <si>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</si>
  <si>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</si>
  <si>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</si>
  <si>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</si>
  <si>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</si>
  <si>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</si>
  <si>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</si>
  <si>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</si>
  <si>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</si>
  <si>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</si>
  <si>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</si>
  <si>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</si>
  <si>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</si>
  <si>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</si>
  <si>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</si>
  <si>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</si>
  <si>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</si>
  <si>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</si>
  <si>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</si>
  <si>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</si>
  <si>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</si>
  <si>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</si>
  <si>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</si>
  <si>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</si>
  <si>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</si>
  <si>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</si>
  <si>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</si>
  <si>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</si>
  <si>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</si>
  <si>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</si>
  <si>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</si>
  <si>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</si>
  <si>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</si>
  <si>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</si>
  <si>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</si>
  <si>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</si>
  <si>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</si>
  <si>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</si>
  <si>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</si>
  <si>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</si>
  <si>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</si>
  <si>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</si>
  <si>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</si>
  <si>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</si>
  <si>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</si>
  <si>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</si>
  <si>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</si>
  <si>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</si>
  <si>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</si>
  <si>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</si>
  <si>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</si>
  <si>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</si>
  <si>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</si>
  <si>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</si>
  <si>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</si>
  <si>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</si>
  <si>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</si>
  <si>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</si>
  <si>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</si>
  <si>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</si>
  <si>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</si>
  <si>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</si>
  <si>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</si>
  <si>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</si>
  <si>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</si>
  <si>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</si>
  <si>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</si>
  <si>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</si>
  <si>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</si>
  <si>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</si>
  <si>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</si>
  <si>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</si>
  <si>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</si>
  <si>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</si>
  <si>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</si>
  <si>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</si>
  <si>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</si>
  <si>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</si>
  <si>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</si>
  <si>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</si>
  <si>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</si>
  <si>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</si>
  <si>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</si>
  <si>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</si>
  <si>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</si>
  <si>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</si>
  <si>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</si>
  <si>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</si>
  <si>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</si>
  <si>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</si>
  <si>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</si>
  <si>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</si>
  <si>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</si>
  <si>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</si>
  <si>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</si>
  <si>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</si>
  <si>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</si>
  <si>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</si>
  <si>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</si>
  <si>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</si>
  <si>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</si>
  <si>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</si>
  <si>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</si>
  <si>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</si>
  <si>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</si>
  <si>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</si>
  <si>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</si>
  <si>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</si>
  <si>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</si>
  <si>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</si>
  <si>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</si>
  <si>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</si>
  <si>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</si>
  <si>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</si>
  <si>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</si>
  <si>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</si>
  <si>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</si>
  <si>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</si>
  <si>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</si>
  <si>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</si>
  <si>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</si>
  <si>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</si>
  <si>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</si>
  <si>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</si>
  <si>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</si>
  <si>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</si>
  <si>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</si>
  <si>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</si>
  <si>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</si>
  <si>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</si>
  <si>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</si>
  <si>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</si>
  <si>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</si>
  <si>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</si>
  <si>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</si>
  <si>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</si>
  <si>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</si>
  <si>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</si>
  <si>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</si>
  <si>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</si>
  <si>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</si>
  <si>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</si>
  <si>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</si>
  <si>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</si>
  <si>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</si>
  <si>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</si>
  <si>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</si>
  <si>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</si>
  <si>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</si>
  <si>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</si>
  <si>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</si>
  <si>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</si>
  <si>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</si>
  <si>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</si>
  <si>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</si>
  <si>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</si>
  <si>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</si>
  <si>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</si>
  <si>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</si>
  <si>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</si>
  <si>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</si>
  <si>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</si>
  <si>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</si>
  <si>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</si>
  <si>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</si>
  <si>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</si>
  <si>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</si>
  <si>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</si>
  <si>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</si>
  <si>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</si>
  <si>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</si>
  <si>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</si>
  <si>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</si>
  <si>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</si>
  <si>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</si>
  <si>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</si>
  <si>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</si>
  <si>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</si>
  <si>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</si>
  <si>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</si>
  <si>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</si>
  <si>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</si>
  <si>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</si>
  <si>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</si>
  <si>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</si>
  <si>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</si>
  <si>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</si>
  <si>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</si>
  <si>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</si>
  <si>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</si>
  <si>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</si>
  <si>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</si>
  <si>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</si>
  <si>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</si>
  <si>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</si>
  <si>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</si>
  <si>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</si>
  <si>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</si>
  <si>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</si>
  <si>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</si>
  <si>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</si>
  <si>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</si>
  <si>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</si>
  <si>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</si>
  <si>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</si>
  <si>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</si>
  <si>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</si>
  <si>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</si>
  <si>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</si>
  <si>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</si>
  <si>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</si>
  <si>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</si>
  <si>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</si>
  <si>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</si>
  <si>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</si>
  <si>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</si>
  <si>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</si>
  <si>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</si>
  <si>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</si>
  <si>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</si>
  <si>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</si>
  <si>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</si>
  <si>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</si>
  <si>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</si>
  <si>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</si>
  <si>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</si>
  <si>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</si>
  <si>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</si>
  <si>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</si>
  <si>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</si>
  <si>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</si>
  <si>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</si>
  <si>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</si>
  <si>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</si>
  <si>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</si>
  <si>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</si>
  <si>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</si>
  <si>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</si>
  <si>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</si>
  <si>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</si>
  <si>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</si>
  <si>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</si>
  <si>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</si>
  <si>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</si>
  <si>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</si>
  <si>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</si>
  <si>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</si>
  <si>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</si>
  <si>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</si>
  <si>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</si>
  <si>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</si>
  <si>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</si>
  <si>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</si>
  <si>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</si>
  <si>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</si>
  <si>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</si>
  <si>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</si>
  <si>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</si>
  <si>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</si>
  <si>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</si>
  <si>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</si>
  <si>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</si>
  <si>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</si>
  <si>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</si>
  <si>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</si>
  <si>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</si>
  <si>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</si>
  <si>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</si>
  <si>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</si>
  <si>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</si>
  <si>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</si>
  <si>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</si>
  <si>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</si>
  <si>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</si>
  <si>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</si>
  <si>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</si>
  <si>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</si>
  <si>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</si>
  <si>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</si>
  <si>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</si>
  <si>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</si>
  <si>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</si>
  <si>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</si>
  <si>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</si>
  <si>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</si>
  <si>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</si>
  <si>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</si>
  <si>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</si>
  <si>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</si>
  <si>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</si>
  <si>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</si>
  <si>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</si>
  <si>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</si>
  <si>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</si>
  <si>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</si>
  <si>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</si>
  <si>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</si>
  <si>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</si>
  <si>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</si>
  <si>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</si>
  <si>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</si>
  <si>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</si>
  <si>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</si>
  <si>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</si>
  <si>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</si>
  <si>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</si>
  <si>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</si>
  <si>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</si>
  <si>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</si>
  <si>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</si>
  <si>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</si>
  <si>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</si>
  <si>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</si>
  <si>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</si>
  <si>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</si>
  <si>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</si>
  <si>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</si>
  <si>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</si>
  <si>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</si>
  <si>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</si>
  <si>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</si>
  <si>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</si>
  <si>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</si>
  <si>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</si>
  <si>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</si>
  <si>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</si>
  <si>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</si>
  <si>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</si>
  <si>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</si>
  <si>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</si>
  <si>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</si>
  <si>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</si>
  <si>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</si>
  <si>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</si>
  <si>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</si>
  <si>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</si>
  <si>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</si>
  <si>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</si>
  <si>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</si>
  <si>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</si>
  <si>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</si>
  <si>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</si>
  <si>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</si>
  <si>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</si>
  <si>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</si>
  <si>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</si>
  <si>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</si>
  <si>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</si>
  <si>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</si>
  <si>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</si>
  <si>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</si>
  <si>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</si>
  <si>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</si>
  <si>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</si>
  <si>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</si>
  <si>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</si>
  <si>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</si>
  <si>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</si>
  <si>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</si>
  <si>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</si>
  <si>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</si>
  <si>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</si>
  <si>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</si>
  <si>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</si>
  <si>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</si>
  <si>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</si>
  <si>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</si>
  <si>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</si>
  <si>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</si>
  <si>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</si>
  <si>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</si>
  <si>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</si>
  <si>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</si>
  <si>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</si>
  <si>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</si>
  <si>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</si>
  <si>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</si>
  <si>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</si>
  <si>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</si>
  <si>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</si>
  <si>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</si>
  <si>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</si>
  <si>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</si>
  <si>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</si>
  <si>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</si>
  <si>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</si>
  <si>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</si>
  <si>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</si>
  <si>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</si>
  <si>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</si>
  <si>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</si>
  <si>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</si>
  <si>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</si>
  <si>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</si>
  <si>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</si>
  <si>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</si>
  <si>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</si>
  <si>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</si>
  <si>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</si>
  <si>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</si>
  <si>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</si>
  <si>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</si>
  <si>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</si>
  <si>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</si>
  <si>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</si>
  <si>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</si>
  <si>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</si>
  <si>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</si>
  <si>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</si>
  <si>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</si>
  <si>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</si>
  <si>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</si>
  <si>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</si>
  <si>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</si>
  <si>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</si>
  <si>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</si>
  <si>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</si>
  <si>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</si>
  <si>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</si>
  <si>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</si>
  <si>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</si>
  <si>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</si>
  <si>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</si>
  <si>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</si>
  <si>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</si>
  <si>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</si>
  <si>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</si>
  <si>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</si>
  <si>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</si>
  <si>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</si>
  <si>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</si>
  <si>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</si>
  <si>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</si>
  <si>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</si>
  <si>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</si>
  <si>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</si>
  <si>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</si>
  <si>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</si>
  <si>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</si>
  <si>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</si>
  <si>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</si>
  <si>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</si>
  <si>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</si>
  <si>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</si>
  <si>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</si>
  <si>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</si>
  <si>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</si>
  <si>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</si>
  <si>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</si>
  <si>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</si>
  <si>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</si>
  <si>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</si>
  <si>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</si>
  <si>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</si>
  <si>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</si>
  <si>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</si>
  <si>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</si>
  <si>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</si>
  <si>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</si>
  <si>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</si>
  <si>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</si>
  <si>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</si>
  <si>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</si>
  <si>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</si>
  <si>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</si>
  <si>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</si>
  <si>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</si>
  <si>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</si>
  <si>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</si>
  <si>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</si>
  <si>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</si>
  <si>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</si>
  <si>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</si>
  <si>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</si>
  <si>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</si>
  <si>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</si>
  <si>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</si>
  <si>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</si>
  <si>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</si>
  <si>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</si>
  <si>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</si>
  <si>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</si>
  <si>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</si>
  <si>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</si>
  <si>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</si>
  <si>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</si>
  <si>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</si>
  <si>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</si>
  <si>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</si>
  <si>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</si>
  <si>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</si>
  <si>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</si>
  <si>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</si>
  <si>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</si>
  <si>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</si>
  <si>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</si>
  <si>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</si>
  <si>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</si>
  <si>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</si>
  <si>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</si>
  <si>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</si>
  <si>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</si>
  <si>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</si>
  <si>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</si>
  <si>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</si>
  <si>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</si>
  <si>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</si>
  <si>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</si>
  <si>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</si>
  <si>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</si>
  <si>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</si>
  <si>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</si>
  <si>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</si>
  <si>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</si>
  <si>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</si>
  <si>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</si>
  <si>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</si>
  <si>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</si>
  <si>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</si>
  <si>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</si>
  <si>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</si>
  <si>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</si>
  <si>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</si>
  <si>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</si>
  <si>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</si>
  <si>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</si>
  <si>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</si>
  <si>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</si>
  <si>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</si>
  <si>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</si>
  <si>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</si>
  <si>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</si>
  <si>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</si>
  <si>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</si>
  <si>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</si>
  <si>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</si>
  <si>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</si>
  <si>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</si>
  <si>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</si>
  <si>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</si>
  <si>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</si>
  <si>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</si>
  <si>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</si>
  <si>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</si>
  <si>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</si>
  <si>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</si>
  <si>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</si>
  <si>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</si>
  <si>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</si>
  <si>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</si>
  <si>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</si>
  <si>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</si>
  <si>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</si>
  <si>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</si>
  <si>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</si>
  <si>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</si>
  <si>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</si>
  <si>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</si>
  <si>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</si>
  <si>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</si>
  <si>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</si>
  <si>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</si>
  <si>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</si>
  <si>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</si>
  <si>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</si>
  <si>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</si>
  <si>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</si>
  <si>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</si>
  <si>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</si>
  <si>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</si>
  <si>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</si>
  <si>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</si>
  <si>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</si>
  <si>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</si>
  <si>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</si>
  <si>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</si>
  <si>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</si>
  <si>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</si>
  <si>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</si>
  <si>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</si>
  <si>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</si>
  <si>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</si>
  <si>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</si>
  <si>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</si>
  <si>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</si>
  <si>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</si>
  <si>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</si>
  <si>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</si>
  <si>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</si>
  <si>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</si>
  <si>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</si>
  <si>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</si>
  <si>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</si>
  <si>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</si>
  <si>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</si>
  <si>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</si>
  <si>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</si>
  <si>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</si>
  <si>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</si>
  <si>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</si>
  <si>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</si>
  <si>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</si>
  <si>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</si>
  <si>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</si>
  <si>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</si>
  <si>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</si>
  <si>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</si>
  <si>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</si>
  <si>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</si>
  <si>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</si>
  <si>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</si>
  <si>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</si>
  <si>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</si>
  <si>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</si>
  <si>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</si>
  <si>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</si>
  <si>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</si>
  <si>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</si>
  <si>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</si>
  <si>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</si>
  <si>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</si>
  <si>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</si>
  <si>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</si>
  <si>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</si>
  <si>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</si>
  <si>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</si>
  <si>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</si>
  <si>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</si>
  <si>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</si>
  <si>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</si>
  <si>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</si>
  <si>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</si>
  <si>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</si>
  <si>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</si>
  <si>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</si>
  <si>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</si>
  <si>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</si>
  <si>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</si>
  <si>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</si>
  <si>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</si>
  <si>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</si>
  <si>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</si>
  <si>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</si>
  <si>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</si>
  <si>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</si>
  <si>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</si>
  <si>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</si>
  <si>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</si>
  <si>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</si>
  <si>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</si>
  <si>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</si>
  <si>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</si>
  <si>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</si>
  <si>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</si>
  <si>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</si>
  <si>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</si>
  <si>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</si>
  <si>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</si>
  <si>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</si>
  <si>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</si>
  <si>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</si>
  <si>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</si>
  <si>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</si>
  <si>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</si>
  <si>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</si>
  <si>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</si>
  <si>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</si>
  <si>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</si>
  <si>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</si>
  <si>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</si>
  <si>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</si>
  <si>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</si>
  <si>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</si>
  <si>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</si>
  <si>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</si>
  <si>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</si>
  <si>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</si>
  <si>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</si>
  <si>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</si>
  <si>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</si>
  <si>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</si>
  <si>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</si>
  <si>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</si>
  <si>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</si>
  <si>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</si>
  <si>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</si>
  <si>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</si>
  <si>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</si>
  <si>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</si>
  <si>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</si>
  <si>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</si>
  <si>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</si>
  <si>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</si>
  <si>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</si>
  <si>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</si>
  <si>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</si>
  <si>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</si>
  <si>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</si>
  <si>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</si>
  <si>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</si>
  <si>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</si>
  <si>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</si>
  <si>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</si>
  <si>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</si>
  <si>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</si>
  <si>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</si>
  <si>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</si>
  <si>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</si>
  <si>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</si>
  <si>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</si>
  <si>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</si>
  <si>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</si>
  <si>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</si>
  <si>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</si>
  <si>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</si>
  <si>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</si>
  <si>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</si>
  <si>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</si>
  <si>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</si>
  <si>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</si>
  <si>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</si>
  <si>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</si>
  <si>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</si>
  <si>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</si>
  <si>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</si>
  <si>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</si>
  <si>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</si>
  <si>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</si>
  <si>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</si>
  <si>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</si>
  <si>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</si>
  <si>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</si>
  <si>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</si>
  <si>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</si>
  <si>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</si>
  <si>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</si>
  <si>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</si>
  <si>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</si>
  <si>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</si>
  <si>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</si>
  <si>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</si>
  <si>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</si>
  <si>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</si>
  <si>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</si>
  <si>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</si>
  <si>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</si>
  <si>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</si>
  <si>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</si>
  <si>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</si>
  <si>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</si>
  <si>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</si>
  <si>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</si>
  <si>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</si>
  <si>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</si>
  <si>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</si>
  <si>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</si>
  <si>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</si>
  <si>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</si>
  <si>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</si>
  <si>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</si>
  <si>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</si>
  <si>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</si>
  <si>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</si>
  <si>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</si>
  <si>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</si>
  <si>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</si>
  <si>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</si>
  <si>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</si>
  <si>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</si>
  <si>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</si>
  <si>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</si>
  <si>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</si>
  <si>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</si>
  <si>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</si>
  <si>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</si>
  <si>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</si>
  <si>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</si>
  <si>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</si>
  <si>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</si>
  <si>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</si>
  <si>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</si>
  <si>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</si>
  <si>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</si>
  <si>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</si>
  <si>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</si>
  <si>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</si>
  <si>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</si>
  <si>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</si>
  <si>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</si>
  <si>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</si>
  <si>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</si>
  <si>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</si>
  <si>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</si>
  <si>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</si>
  <si>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</si>
  <si>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</si>
  <si>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</si>
  <si>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</si>
  <si>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</si>
  <si>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</si>
  <si>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</si>
  <si>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</si>
  <si>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</si>
  <si>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</si>
  <si>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</si>
  <si>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</si>
  <si>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</si>
  <si>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</si>
  <si>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</si>
  <si>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</si>
  <si>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</si>
  <si>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</si>
  <si>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</si>
  <si>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</si>
  <si>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</si>
  <si>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</si>
  <si>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</si>
  <si>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</si>
  <si>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</si>
  <si>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</si>
  <si>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</si>
  <si>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</si>
  <si>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</si>
  <si>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</si>
  <si>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</si>
  <si>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</si>
  <si>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</si>
  <si>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</si>
  <si>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</si>
  <si>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</si>
  <si>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</si>
  <si>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</si>
  <si>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</si>
  <si>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</si>
  <si>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</si>
  <si>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</si>
  <si>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</si>
  <si>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</si>
  <si>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</si>
  <si>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</si>
  <si>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</si>
  <si>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</si>
  <si>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</si>
  <si>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</si>
  <si>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</si>
  <si>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</si>
  <si>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</si>
  <si>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</si>
  <si>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</si>
  <si>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</si>
  <si>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</si>
  <si>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</si>
  <si>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</si>
  <si>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</si>
  <si>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</si>
  <si>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</si>
  <si>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</si>
  <si>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</si>
  <si>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</si>
  <si>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</si>
  <si>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</si>
  <si>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</si>
  <si>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</si>
  <si>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</si>
  <si>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</si>
  <si>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</si>
  <si>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</si>
  <si>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</si>
  <si>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</si>
  <si>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</si>
  <si>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</si>
  <si>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</si>
  <si>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</si>
  <si>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</si>
  <si>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</si>
  <si>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</si>
  <si>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</si>
  <si>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</si>
  <si>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</si>
  <si>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</si>
  <si>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</si>
  <si>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</si>
  <si>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</si>
  <si>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</si>
  <si>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</si>
  <si>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</si>
  <si>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</si>
  <si>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</si>
  <si>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</si>
  <si>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</si>
  <si>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</si>
  <si>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</si>
  <si>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</si>
  <si>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</si>
  <si>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</si>
  <si>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</si>
  <si>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</si>
  <si>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</si>
  <si>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</si>
  <si>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</si>
  <si>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</si>
  <si>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</si>
  <si>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</si>
  <si>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</si>
  <si>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</si>
  <si>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</si>
  <si>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</si>
  <si>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</si>
  <si>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</si>
  <si>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</si>
  <si>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</si>
  <si>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</si>
  <si>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</si>
  <si>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</si>
  <si>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</si>
  <si>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</si>
  <si>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</si>
  <si>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</si>
  <si>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</si>
  <si>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</si>
  <si>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</si>
  <si>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</si>
  <si>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</si>
  <si>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</si>
  <si>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</si>
  <si>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</si>
  <si>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</si>
  <si>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</si>
  <si>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</si>
  <si>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</si>
  <si>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</si>
  <si>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</si>
  <si>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</si>
  <si>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</si>
  <si>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</si>
  <si>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</si>
  <si>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</si>
  <si>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</si>
  <si>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</si>
  <si>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</si>
  <si>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</si>
  <si>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</si>
  <si>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</si>
  <si>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</si>
  <si>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</si>
  <si>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</si>
  <si>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</si>
  <si>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</si>
  <si>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</si>
  <si>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</si>
  <si>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</si>
  <si>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</si>
  <si>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</si>
  <si>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</si>
  <si>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</si>
  <si>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</si>
  <si>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</si>
  <si>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</si>
  <si>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</si>
  <si>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</si>
  <si>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</si>
  <si>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</si>
  <si>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</si>
  <si>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</si>
  <si>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</si>
  <si>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</si>
  <si>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</si>
  <si>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</si>
  <si>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</si>
  <si>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</si>
  <si>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</si>
  <si>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</si>
  <si>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</si>
  <si>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</si>
  <si>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</si>
  <si>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</si>
  <si>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</si>
  <si>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</si>
  <si>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</si>
  <si>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</si>
  <si>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</si>
  <si>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</si>
  <si>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</si>
  <si>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</si>
  <si>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</si>
  <si>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</si>
  <si>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</si>
  <si>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</si>
  <si>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</si>
  <si>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</si>
  <si>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</si>
  <si>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</si>
  <si>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</si>
  <si>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</si>
  <si>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</si>
  <si>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</si>
  <si>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</si>
  <si>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</si>
  <si>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</si>
  <si>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</si>
  <si>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</si>
  <si>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</si>
  <si>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</si>
  <si>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</si>
  <si>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</si>
  <si>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</si>
  <si>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</si>
  <si>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</si>
  <si>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</si>
  <si>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</si>
  <si>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</si>
  <si>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</si>
  <si>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</si>
  <si>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</si>
  <si>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</si>
  <si>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</si>
  <si>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</si>
  <si>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</si>
  <si>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</si>
  <si>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</si>
  <si>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</si>
  <si>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</si>
  <si>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</si>
  <si>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</si>
  <si>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</si>
  <si>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</si>
  <si>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</si>
  <si>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</si>
  <si>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</si>
  <si>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</si>
  <si>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</si>
  <si>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</si>
  <si>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</si>
  <si>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</si>
  <si>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</si>
  <si>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</si>
  <si>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</si>
  <si>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</si>
  <si>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</si>
  <si>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</si>
  <si>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</si>
  <si>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</si>
  <si>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</si>
  <si>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</si>
  <si>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</si>
  <si>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</si>
  <si>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</si>
  <si>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</si>
  <si>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</si>
  <si>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</si>
  <si>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</si>
  <si>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</si>
  <si>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</si>
  <si>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</si>
  <si>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</si>
  <si>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</si>
  <si>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</si>
  <si>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</si>
  <si>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</si>
  <si>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</si>
  <si>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</si>
  <si>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</si>
  <si>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</si>
  <si>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</si>
  <si>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</si>
  <si>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</si>
  <si>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</si>
  <si>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</si>
  <si>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</si>
  <si>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</si>
  <si>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</si>
  <si>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</si>
  <si>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</si>
  <si>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</si>
  <si>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</si>
  <si>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</si>
  <si>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</si>
  <si>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</si>
  <si>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</si>
  <si>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</si>
  <si>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</si>
  <si>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</si>
  <si>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</si>
  <si>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</si>
  <si>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</si>
  <si>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</si>
  <si>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</si>
  <si>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</si>
  <si>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</si>
  <si>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</si>
  <si>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</si>
  <si>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</si>
  <si>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</si>
  <si>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</si>
  <si>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</si>
  <si>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</si>
  <si>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</si>
  <si>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</si>
  <si>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</si>
  <si>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</si>
  <si>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</si>
  <si>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</si>
  <si>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</si>
  <si>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</si>
  <si>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</si>
  <si>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</si>
  <si>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</si>
  <si>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</si>
  <si>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</si>
  <si>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</si>
  <si>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</si>
  <si>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</si>
  <si>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</si>
  <si>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</si>
  <si>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</si>
  <si>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</si>
  <si>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</si>
  <si>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</si>
  <si>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</si>
  <si>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</si>
  <si>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</si>
  <si>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</si>
  <si>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</si>
  <si>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</si>
  <si>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</si>
  <si>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</si>
  <si>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</si>
  <si>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</si>
  <si>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</si>
  <si>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</si>
  <si>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</si>
  <si>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</si>
  <si>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</si>
  <si>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</si>
  <si>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</si>
  <si>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</si>
  <si>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</si>
  <si>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</si>
  <si>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</si>
  <si>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</si>
  <si>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</si>
  <si>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</si>
  <si>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</si>
  <si>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</si>
  <si>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</si>
  <si>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</si>
  <si>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</si>
  <si>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</si>
  <si>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</si>
  <si>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</si>
  <si>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</si>
  <si>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</si>
  <si>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</si>
  <si>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</si>
  <si>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</si>
  <si>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</si>
  <si>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</si>
  <si>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</si>
  <si>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</si>
  <si>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</si>
  <si>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</si>
  <si>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</si>
  <si>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</si>
  <si>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</si>
  <si>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</si>
  <si>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</si>
  <si>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</si>
  <si>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</si>
  <si>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</si>
  <si>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</si>
  <si>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</si>
  <si>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</si>
  <si>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</si>
  <si>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</si>
  <si>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</si>
  <si>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</si>
  <si>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</si>
  <si>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</si>
  <si>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</si>
  <si>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</si>
  <si>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</si>
  <si>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</si>
  <si>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</si>
  <si>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</si>
  <si>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</si>
  <si>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</si>
  <si>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</si>
  <si>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</si>
  <si>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</si>
  <si>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</si>
  <si>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</si>
  <si>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</si>
  <si>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</si>
  <si>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</si>
  <si>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</si>
  <si>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</si>
  <si>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</si>
  <si>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</si>
  <si>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</si>
  <si>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</si>
  <si>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</si>
  <si>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</si>
  <si>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</si>
  <si>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</si>
  <si>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</si>
  <si>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</si>
  <si>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</si>
  <si>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</si>
  <si>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</si>
  <si>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</si>
  <si>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</si>
  <si>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</si>
  <si>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</si>
  <si>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</si>
  <si>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</si>
  <si>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</si>
  <si>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</si>
  <si>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</si>
  <si>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</si>
  <si>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</si>
  <si>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</si>
  <si>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</si>
  <si>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</si>
  <si>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</si>
  <si>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</si>
  <si>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</si>
  <si>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</si>
  <si>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</si>
  <si>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</si>
  <si>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</si>
  <si>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</si>
  <si>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</si>
  <si>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</si>
  <si>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</si>
  <si>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</si>
  <si>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</si>
  <si>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</si>
  <si>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</si>
  <si>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</si>
  <si>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</si>
  <si>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</si>
  <si>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</si>
  <si>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</si>
  <si>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</si>
  <si>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</si>
  <si>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</si>
  <si>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</si>
  <si>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</si>
  <si>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</si>
  <si>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</si>
  <si>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</si>
  <si>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</si>
  <si>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</si>
  <si>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</si>
  <si>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</si>
  <si>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</si>
  <si>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</si>
  <si>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</si>
  <si>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</si>
  <si>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</si>
  <si>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</si>
  <si>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</si>
  <si>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</si>
  <si>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</si>
  <si>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</si>
  <si>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</si>
  <si>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</si>
  <si>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</si>
  <si>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</si>
  <si>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</si>
  <si>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</si>
  <si>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</si>
  <si>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</si>
  <si>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</si>
  <si>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</si>
  <si>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</si>
  <si>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</si>
  <si>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</si>
  <si>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</si>
  <si>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</si>
  <si>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</si>
  <si>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</si>
  <si>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</si>
  <si>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</si>
  <si>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</si>
  <si>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</si>
  <si>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</si>
  <si>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</si>
  <si>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</si>
  <si>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</si>
  <si>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</si>
  <si>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</si>
  <si>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</si>
  <si>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</si>
  <si>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</si>
  <si>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</si>
  <si>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</si>
  <si>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</si>
  <si>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</si>
  <si>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</si>
  <si>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</si>
  <si>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</si>
  <si>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</si>
  <si>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</si>
  <si>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</si>
  <si>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</si>
  <si>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</si>
  <si>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</si>
  <si>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</si>
  <si>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</si>
  <si>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</si>
  <si>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</si>
  <si>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</si>
  <si>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</si>
  <si>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</si>
  <si>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</si>
  <si>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</si>
  <si>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</si>
  <si>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</si>
  <si>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</si>
  <si>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</si>
  <si>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</si>
  <si>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</si>
  <si>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</si>
  <si>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</si>
  <si>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</si>
  <si>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</si>
  <si>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</si>
  <si>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</si>
  <si>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</si>
  <si>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</si>
  <si>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</si>
  <si>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</si>
  <si>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</si>
  <si>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</si>
  <si>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</si>
  <si>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</si>
  <si>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</si>
  <si>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</si>
  <si>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</si>
  <si>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</si>
  <si>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</si>
  <si>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</si>
  <si>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</si>
  <si>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</si>
  <si>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</si>
  <si>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</si>
  <si>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</si>
  <si>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</si>
  <si>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</si>
  <si>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</si>
  <si>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</si>
  <si>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</si>
  <si>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</si>
  <si>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</si>
  <si>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</si>
  <si>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</si>
  <si>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</si>
  <si>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</si>
  <si>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</si>
  <si>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</si>
  <si>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</si>
  <si>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</si>
  <si>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</si>
  <si>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</si>
  <si>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</si>
  <si>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</si>
  <si>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</si>
  <si>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</si>
  <si>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</si>
  <si>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</si>
  <si>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</si>
  <si>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</si>
  <si>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</si>
  <si>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</si>
  <si>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</si>
  <si>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</si>
  <si>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</si>
  <si>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</si>
  <si>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</si>
  <si>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</si>
  <si>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</si>
  <si>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</si>
  <si>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</si>
  <si>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</si>
  <si>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</si>
  <si>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</si>
  <si>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</si>
  <si>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</si>
  <si>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</si>
  <si>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</si>
  <si>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</si>
  <si>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</si>
  <si>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</si>
  <si>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</si>
  <si>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</si>
  <si>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</si>
  <si>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</si>
  <si>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</si>
  <si>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</si>
  <si>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</si>
  <si>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</si>
  <si>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</si>
  <si>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</si>
  <si>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</si>
  <si>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</si>
  <si>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</si>
  <si>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</si>
  <si>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</si>
  <si>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</si>
  <si>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</si>
  <si>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</si>
  <si>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</si>
  <si>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</si>
  <si>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</si>
  <si>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</si>
  <si>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</si>
  <si>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</si>
  <si>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</si>
  <si>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</si>
  <si>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</si>
  <si>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</si>
  <si>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</si>
  <si>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</si>
  <si>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</si>
  <si>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</si>
  <si>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</si>
  <si>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</si>
  <si>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</si>
  <si>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</si>
  <si>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</si>
  <si>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</si>
  <si>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</si>
  <si>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</si>
  <si>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</si>
  <si>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</si>
  <si>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</si>
  <si>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</si>
  <si>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</si>
  <si>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</si>
  <si>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</si>
  <si>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</si>
  <si>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</si>
  <si>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</si>
  <si>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</si>
  <si>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</si>
  <si>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</si>
  <si>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</si>
  <si>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</si>
  <si>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</si>
  <si>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</si>
  <si>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</si>
  <si>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</si>
  <si>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</si>
  <si>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</si>
  <si>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</si>
  <si>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</si>
  <si>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</si>
  <si>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</si>
  <si>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</si>
  <si>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</si>
  <si>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</si>
  <si>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</si>
  <si>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</si>
  <si>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</si>
  <si>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</si>
  <si>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</si>
  <si>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</si>
  <si>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</si>
  <si>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</si>
  <si>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</si>
  <si>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</si>
  <si>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</si>
  <si>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</si>
  <si>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</si>
  <si>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</si>
  <si>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</si>
  <si>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</si>
  <si>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</si>
  <si>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</si>
  <si>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</si>
  <si>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</si>
  <si>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</si>
  <si>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</si>
  <si>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</si>
  <si>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</si>
  <si>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</si>
  <si>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</si>
  <si>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</si>
  <si>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</si>
  <si>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</si>
  <si>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</si>
  <si>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</si>
  <si>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</si>
  <si>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</si>
  <si>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</si>
  <si>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</si>
  <si>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</si>
  <si>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</si>
  <si>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</si>
  <si>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</si>
  <si>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</si>
  <si>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</si>
  <si>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</si>
  <si>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</si>
  <si>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</si>
  <si>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</si>
  <si>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</si>
  <si>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</si>
  <si>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</si>
  <si>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</si>
  <si>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</si>
  <si>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</si>
  <si>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</si>
  <si>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</si>
  <si>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</si>
  <si>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</si>
  <si>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</si>
  <si>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</si>
  <si>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</si>
  <si>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</si>
  <si>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</si>
  <si>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</si>
  <si>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</si>
  <si>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</si>
  <si>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</si>
  <si>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</si>
  <si>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</si>
  <si>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</si>
  <si>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</si>
  <si>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</si>
  <si>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</si>
  <si>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</si>
  <si>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</si>
  <si>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</si>
  <si>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</si>
  <si>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</si>
  <si>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</si>
  <si>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</si>
  <si>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</si>
  <si>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</si>
  <si>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</si>
  <si>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</si>
  <si>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</si>
  <si>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</si>
  <si>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</si>
  <si>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</si>
  <si>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</si>
  <si>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</si>
  <si>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</si>
  <si>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</si>
  <si>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</si>
  <si>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</si>
  <si>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</si>
  <si>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</si>
  <si>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</si>
  <si>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</si>
  <si>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</si>
  <si>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</si>
  <si>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</si>
  <si>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</si>
  <si>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</si>
  <si>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</si>
  <si>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</si>
  <si>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</si>
  <si>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</si>
  <si>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</si>
  <si>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</si>
  <si>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</si>
  <si>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</si>
  <si>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</si>
  <si>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</si>
  <si>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</si>
  <si>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</si>
  <si>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</si>
  <si>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</si>
  <si>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</si>
  <si>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</si>
  <si>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</si>
  <si>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</si>
  <si>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</si>
  <si>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</si>
  <si>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</si>
  <si>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</si>
  <si>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</si>
  <si>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</si>
  <si>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</si>
  <si>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</si>
  <si>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</si>
  <si>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</si>
  <si>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</si>
  <si>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</si>
  <si>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</si>
  <si>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</si>
  <si>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</si>
  <si>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</si>
  <si>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</si>
  <si>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</si>
  <si>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</si>
  <si>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</si>
  <si>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</si>
  <si>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</si>
  <si>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</si>
  <si>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</si>
  <si>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</si>
  <si>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GRADSKO DRAMSKO KAZALIŠTE   GAVELLA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</si>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</sst>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trike/>
      <sz val="8"/>
      <name val="Arial"/>
      <family val="2"/>
    </font>
    <font>
      <sz val="9"/>
      <color rgb="FF00B050"/>
      <name val="Arial"/>
      <family val="2"/>
      <charset val="238"/>
    </font>
    <font>
      <sz val="9"/>
      <color theme="6"/>
      <name val="Arial"/>
      <family val="2"/>
      <charset val="238"/>
    </font>
    <font>
      <sz val="10"/>
      <color rgb="FF0000FF"/>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xfId="20" builtinId="3"/>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xfId="0" builtinId="0"/>
    <cellStyle name="Normal 2" xfId="43"/>
    <cellStyle name="Normal 2 2" xfId="44"/>
    <cellStyle name="Normal 3" xfId="45"/>
    <cellStyle name="Normal_Sheet1" xfId="46"/>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2773411.81</v>
      </c>
      <c r="D2" s="7">
        <f>'PR-RAS'!E6</f>
        <v>3035550.0900000003</v>
      </c>
      <c r="E2" s="7">
        <v>0</v>
      </c>
      <c r="F2" s="7">
        <v>0</v>
      </c>
      <c r="G2" s="8">
        <f t="shared" ref="G2:G274" si="0">(B2/1000)*(C2*1+D2*2)</f>
        <v>8844.5119900000009</v>
      </c>
      <c r="H2" s="8">
        <f t="shared" ref="H2:H274" si="1">ABS(C2-ROUND(C2,0))+ABS(D2-ROUND(D2,0))</f>
        <v>0.28000000026077032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30800</v>
      </c>
      <c r="D45" s="2">
        <f>'PR-RAS'!E49</f>
        <v>34400</v>
      </c>
      <c r="E45" s="2">
        <v>0</v>
      </c>
      <c r="F45" s="2">
        <v>0</v>
      </c>
      <c r="G45" s="3">
        <f t="shared" si="0"/>
        <v>4382.3999999999996</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30800</v>
      </c>
      <c r="D64" s="2">
        <f>'PR-RAS'!E68</f>
        <v>34400</v>
      </c>
      <c r="E64" s="2">
        <v>0</v>
      </c>
      <c r="F64" s="2">
        <v>0</v>
      </c>
      <c r="G64" s="3">
        <f t="shared" si="0"/>
        <v>6274.8</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30800</v>
      </c>
      <c r="D65" s="2">
        <f>'PR-RAS'!E69</f>
        <v>34400</v>
      </c>
      <c r="E65" s="2">
        <v>0</v>
      </c>
      <c r="F65" s="2">
        <v>0</v>
      </c>
      <c r="G65" s="3">
        <f t="shared" si="0"/>
        <v>6374.4000000000005</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132390.06</v>
      </c>
      <c r="D102" s="2">
        <f>'PR-RAS'!E106</f>
        <v>133030.64000000001</v>
      </c>
      <c r="E102" s="2">
        <v>0</v>
      </c>
      <c r="F102" s="2">
        <v>0</v>
      </c>
      <c r="G102" s="3">
        <f t="shared" si="0"/>
        <v>40243.585340000005</v>
      </c>
      <c r="H102" s="3">
        <f t="shared" si="1"/>
        <v>0.41999999998370185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132390.06</v>
      </c>
      <c r="D108" s="2">
        <f>'PR-RAS'!E112</f>
        <v>133030.64000000001</v>
      </c>
      <c r="E108" s="2">
        <v>0</v>
      </c>
      <c r="F108" s="2">
        <v>0</v>
      </c>
      <c r="G108" s="3">
        <f t="shared" si="0"/>
        <v>42634.293380000003</v>
      </c>
      <c r="H108" s="3">
        <f t="shared" si="1"/>
        <v>0.41999999998370185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132390.06</v>
      </c>
      <c r="D113" s="2">
        <f>'PR-RAS'!E117</f>
        <v>133030.64000000001</v>
      </c>
      <c r="E113" s="2">
        <v>0</v>
      </c>
      <c r="F113" s="2">
        <v>0</v>
      </c>
      <c r="G113" s="3">
        <f t="shared" si="0"/>
        <v>44626.550080000001</v>
      </c>
      <c r="H113" s="3">
        <f t="shared" si="1"/>
        <v>0.41999999998370185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80540.3</v>
      </c>
      <c r="D121" s="2">
        <f>'PR-RAS'!E125</f>
        <v>61654.77</v>
      </c>
      <c r="E121" s="2">
        <v>0</v>
      </c>
      <c r="F121" s="2">
        <v>0</v>
      </c>
      <c r="G121" s="3">
        <f t="shared" si="0"/>
        <v>24461.980799999998</v>
      </c>
      <c r="H121" s="3">
        <f t="shared" si="1"/>
        <v>0.5300000000061118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80240.3</v>
      </c>
      <c r="D122" s="2">
        <f>'PR-RAS'!E126</f>
        <v>58654.77</v>
      </c>
      <c r="E122" s="2">
        <v>0</v>
      </c>
      <c r="F122" s="2">
        <v>0</v>
      </c>
      <c r="G122" s="3">
        <f t="shared" si="0"/>
        <v>23903.530639999997</v>
      </c>
      <c r="H122" s="3">
        <f t="shared" si="1"/>
        <v>0.5300000000061118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80240.3</v>
      </c>
      <c r="D124" s="2">
        <f>'PR-RAS'!E128</f>
        <v>58654.77</v>
      </c>
      <c r="E124" s="2">
        <v>0</v>
      </c>
      <c r="F124" s="2">
        <v>0</v>
      </c>
      <c r="G124" s="3">
        <f t="shared" si="0"/>
        <v>24298.63032</v>
      </c>
      <c r="H124" s="3">
        <f t="shared" si="1"/>
        <v>0.5300000000061118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300</v>
      </c>
      <c r="D125" s="2">
        <f>'PR-RAS'!E129</f>
        <v>3000</v>
      </c>
      <c r="E125" s="2">
        <v>0</v>
      </c>
      <c r="F125" s="2">
        <v>0</v>
      </c>
      <c r="G125" s="3">
        <f t="shared" si="0"/>
        <v>781.2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300</v>
      </c>
      <c r="D126" s="2">
        <f>'PR-RAS'!E130</f>
        <v>3000</v>
      </c>
      <c r="E126" s="2">
        <v>0</v>
      </c>
      <c r="F126" s="2">
        <v>0</v>
      </c>
      <c r="G126" s="3">
        <f t="shared" si="0"/>
        <v>787.5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2529681.4500000002</v>
      </c>
      <c r="D130" s="2">
        <f>'PR-RAS'!E134</f>
        <v>2806464.68</v>
      </c>
      <c r="E130" s="2">
        <v>0</v>
      </c>
      <c r="F130" s="2">
        <v>0</v>
      </c>
      <c r="G130" s="3">
        <f t="shared" si="0"/>
        <v>1050396.79449</v>
      </c>
      <c r="H130" s="3">
        <f t="shared" si="1"/>
        <v>0.77000000001862645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2529681.4500000002</v>
      </c>
      <c r="D131" s="2">
        <f>'PR-RAS'!E135</f>
        <v>2806464.68</v>
      </c>
      <c r="E131" s="2">
        <v>0</v>
      </c>
      <c r="F131" s="2">
        <v>0</v>
      </c>
      <c r="G131" s="3">
        <f t="shared" si="0"/>
        <v>1058539.4053000002</v>
      </c>
      <c r="H131" s="3">
        <f t="shared" si="1"/>
        <v>0.77000000001862645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2523956.4500000002</v>
      </c>
      <c r="D132" s="2">
        <f>'PR-RAS'!E136</f>
        <v>2806464.68</v>
      </c>
      <c r="E132" s="2">
        <v>0</v>
      </c>
      <c r="F132" s="2">
        <v>0</v>
      </c>
      <c r="G132" s="3">
        <f t="shared" si="0"/>
        <v>1065932.0411100001</v>
      </c>
      <c r="H132" s="3">
        <f t="shared" si="1"/>
        <v>0.77000000001862645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5725</v>
      </c>
      <c r="D133" s="2">
        <f>'PR-RAS'!E137</f>
        <v>0</v>
      </c>
      <c r="E133" s="2">
        <v>0</v>
      </c>
      <c r="F133" s="2">
        <v>0</v>
      </c>
      <c r="G133" s="3">
        <f t="shared" si="0"/>
        <v>755.7</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2738865.8</v>
      </c>
      <c r="D148" s="2">
        <f>'PR-RAS'!E152</f>
        <v>3000533.1000000006</v>
      </c>
      <c r="E148" s="2">
        <v>0</v>
      </c>
      <c r="F148" s="2">
        <v>0</v>
      </c>
      <c r="G148" s="3">
        <f t="shared" si="0"/>
        <v>1284770.004</v>
      </c>
      <c r="H148" s="3">
        <f t="shared" si="1"/>
        <v>0.30000000074505806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2267098.15</v>
      </c>
      <c r="D149" s="2">
        <f>'PR-RAS'!E153</f>
        <v>2508485.8300000005</v>
      </c>
      <c r="E149" s="2">
        <v>0</v>
      </c>
      <c r="F149" s="2">
        <v>0</v>
      </c>
      <c r="G149" s="3">
        <f t="shared" si="0"/>
        <v>1078042.33188</v>
      </c>
      <c r="H149" s="3">
        <f t="shared" si="1"/>
        <v>0.31999999936670065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1822359.88</v>
      </c>
      <c r="D150" s="2">
        <f>'PR-RAS'!E154</f>
        <v>2021622.6500000001</v>
      </c>
      <c r="E150" s="2">
        <v>0</v>
      </c>
      <c r="F150" s="2">
        <v>0</v>
      </c>
      <c r="G150" s="3">
        <f t="shared" si="0"/>
        <v>873975.17181999993</v>
      </c>
      <c r="H150" s="3">
        <f t="shared" si="1"/>
        <v>0.46999999997206032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1822359.88</v>
      </c>
      <c r="D151" s="2">
        <f>'PR-RAS'!E155</f>
        <v>1945337.28</v>
      </c>
      <c r="E151" s="2">
        <v>0</v>
      </c>
      <c r="F151" s="2">
        <v>0</v>
      </c>
      <c r="G151" s="3">
        <f t="shared" si="0"/>
        <v>856955.16599999985</v>
      </c>
      <c r="H151" s="3">
        <f t="shared" si="1"/>
        <v>0.40000000013969839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57030.84</v>
      </c>
      <c r="E153" s="2">
        <v>0</v>
      </c>
      <c r="F153" s="2">
        <v>0</v>
      </c>
      <c r="G153" s="3">
        <f t="shared" si="0"/>
        <v>17337.375359999998</v>
      </c>
      <c r="H153" s="3">
        <f t="shared" si="1"/>
        <v>0.16000000000349246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19254.53</v>
      </c>
      <c r="E154" s="2">
        <v>0</v>
      </c>
      <c r="F154" s="2">
        <v>0</v>
      </c>
      <c r="G154" s="3">
        <f t="shared" si="0"/>
        <v>5891.8861799999995</v>
      </c>
      <c r="H154" s="3">
        <f t="shared" si="1"/>
        <v>0.47000000000116415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146010.10999999999</v>
      </c>
      <c r="D155" s="2">
        <f>'PR-RAS'!E159</f>
        <v>154305.5</v>
      </c>
      <c r="E155" s="2">
        <v>0</v>
      </c>
      <c r="F155" s="2">
        <v>0</v>
      </c>
      <c r="G155" s="3">
        <f t="shared" si="0"/>
        <v>70011.650939999992</v>
      </c>
      <c r="H155" s="3">
        <f t="shared" si="1"/>
        <v>0.60999999998603016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298728.15999999997</v>
      </c>
      <c r="D156" s="2">
        <f>'PR-RAS'!E160</f>
        <v>332557.68</v>
      </c>
      <c r="E156" s="2">
        <v>0</v>
      </c>
      <c r="F156" s="2">
        <v>0</v>
      </c>
      <c r="G156" s="3">
        <f t="shared" si="0"/>
        <v>149395.74559999999</v>
      </c>
      <c r="H156" s="3">
        <f t="shared" si="1"/>
        <v>0.47999999998137355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298728.15999999997</v>
      </c>
      <c r="D158" s="2">
        <f>'PR-RAS'!E162</f>
        <v>332557.68</v>
      </c>
      <c r="E158" s="2">
        <v>0</v>
      </c>
      <c r="F158" s="2">
        <v>0</v>
      </c>
      <c r="G158" s="3">
        <f t="shared" si="0"/>
        <v>151323.43264000001</v>
      </c>
      <c r="H158" s="3">
        <f t="shared" si="1"/>
        <v>0.47999999998137355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456885.33999999997</v>
      </c>
      <c r="D160" s="2">
        <f>'PR-RAS'!E164</f>
        <v>477287.07999999996</v>
      </c>
      <c r="E160" s="2">
        <v>0</v>
      </c>
      <c r="F160" s="2">
        <v>0</v>
      </c>
      <c r="G160" s="3">
        <f t="shared" si="0"/>
        <v>224422.06049999999</v>
      </c>
      <c r="H160" s="3">
        <f t="shared" si="1"/>
        <v>0.41999999992549419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47680.26</v>
      </c>
      <c r="D161" s="2">
        <f>'PR-RAS'!E165</f>
        <v>57809.409999999996</v>
      </c>
      <c r="E161" s="2">
        <v>0</v>
      </c>
      <c r="F161" s="2">
        <v>0</v>
      </c>
      <c r="G161" s="3">
        <f t="shared" si="0"/>
        <v>26127.852799999997</v>
      </c>
      <c r="H161" s="3">
        <f t="shared" si="1"/>
        <v>0.66999999999825377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11660.75</v>
      </c>
      <c r="D162" s="2">
        <f>'PR-RAS'!E166</f>
        <v>22509.53</v>
      </c>
      <c r="E162" s="2">
        <v>0</v>
      </c>
      <c r="F162" s="2">
        <v>0</v>
      </c>
      <c r="G162" s="3">
        <f t="shared" si="0"/>
        <v>9125.4494099999993</v>
      </c>
      <c r="H162" s="3">
        <f t="shared" si="1"/>
        <v>0.72000000000116415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33428.01</v>
      </c>
      <c r="D163" s="2">
        <f>'PR-RAS'!E167</f>
        <v>34144.68</v>
      </c>
      <c r="E163" s="2">
        <v>0</v>
      </c>
      <c r="F163" s="2">
        <v>0</v>
      </c>
      <c r="G163" s="3">
        <f t="shared" si="0"/>
        <v>16478.213940000001</v>
      </c>
      <c r="H163" s="3">
        <f t="shared" si="1"/>
        <v>0.33000000000174623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2591.5</v>
      </c>
      <c r="D164" s="2">
        <f>'PR-RAS'!E168</f>
        <v>1155.2</v>
      </c>
      <c r="E164" s="2">
        <v>0</v>
      </c>
      <c r="F164" s="2">
        <v>0</v>
      </c>
      <c r="G164" s="3">
        <f t="shared" si="0"/>
        <v>799.00969999999995</v>
      </c>
      <c r="H164" s="3">
        <f t="shared" si="1"/>
        <v>0.70000000000004547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98123.53</v>
      </c>
      <c r="D166" s="2">
        <f>'PR-RAS'!E170</f>
        <v>92174.13</v>
      </c>
      <c r="E166" s="2">
        <v>0</v>
      </c>
      <c r="F166" s="2">
        <v>0</v>
      </c>
      <c r="G166" s="3">
        <f t="shared" si="0"/>
        <v>46607.845350000011</v>
      </c>
      <c r="H166" s="3">
        <f t="shared" si="1"/>
        <v>0.60000000000582077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5181.3</v>
      </c>
      <c r="D167" s="2">
        <f>'PR-RAS'!E171</f>
        <v>5845.52</v>
      </c>
      <c r="E167" s="2">
        <v>0</v>
      </c>
      <c r="F167" s="2">
        <v>0</v>
      </c>
      <c r="G167" s="3">
        <f t="shared" si="0"/>
        <v>2800.8084400000002</v>
      </c>
      <c r="H167" s="3">
        <f t="shared" si="1"/>
        <v>0.77999999999974534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45155.1</v>
      </c>
      <c r="D168" s="2">
        <f>'PR-RAS'!E172</f>
        <v>44842.44</v>
      </c>
      <c r="E168" s="2">
        <v>0</v>
      </c>
      <c r="F168" s="2">
        <v>0</v>
      </c>
      <c r="G168" s="3">
        <f t="shared" si="0"/>
        <v>22518.276660000003</v>
      </c>
      <c r="H168" s="3">
        <f t="shared" si="1"/>
        <v>0.54000000000087311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37027.99</v>
      </c>
      <c r="D169" s="2">
        <f>'PR-RAS'!E173</f>
        <v>35612.68</v>
      </c>
      <c r="E169" s="2">
        <v>0</v>
      </c>
      <c r="F169" s="2">
        <v>0</v>
      </c>
      <c r="G169" s="3">
        <f t="shared" si="0"/>
        <v>18186.562800000003</v>
      </c>
      <c r="H169" s="3">
        <f t="shared" si="1"/>
        <v>0.33000000000174623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4134.9399999999996</v>
      </c>
      <c r="D170" s="2">
        <f>'PR-RAS'!E174</f>
        <v>4368.76</v>
      </c>
      <c r="E170" s="2">
        <v>0</v>
      </c>
      <c r="F170" s="2">
        <v>0</v>
      </c>
      <c r="G170" s="3">
        <f t="shared" si="0"/>
        <v>2175.4457400000001</v>
      </c>
      <c r="H170" s="3">
        <f t="shared" si="1"/>
        <v>0.3000000000001819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4455.62</v>
      </c>
      <c r="D171" s="2">
        <f>'PR-RAS'!E175</f>
        <v>1504.73</v>
      </c>
      <c r="E171" s="2">
        <v>0</v>
      </c>
      <c r="F171" s="2">
        <v>0</v>
      </c>
      <c r="G171" s="3">
        <f t="shared" si="0"/>
        <v>1269.0636000000002</v>
      </c>
      <c r="H171" s="3">
        <f t="shared" si="1"/>
        <v>0.65000000000009095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2168.58</v>
      </c>
      <c r="D173" s="2">
        <f>'PR-RAS'!E177</f>
        <v>0</v>
      </c>
      <c r="E173" s="2">
        <v>0</v>
      </c>
      <c r="F173" s="2">
        <v>0</v>
      </c>
      <c r="G173" s="3">
        <f t="shared" si="0"/>
        <v>372.99575999999996</v>
      </c>
      <c r="H173" s="3">
        <f t="shared" si="1"/>
        <v>0.42000000000007276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279857.93</v>
      </c>
      <c r="D174" s="2">
        <f>'PR-RAS'!E178</f>
        <v>300975.42</v>
      </c>
      <c r="E174" s="2">
        <v>0</v>
      </c>
      <c r="F174" s="2">
        <v>0</v>
      </c>
      <c r="G174" s="3">
        <f t="shared" si="0"/>
        <v>152552.91720999999</v>
      </c>
      <c r="H174" s="3">
        <f t="shared" si="1"/>
        <v>0.48999999999068677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27336.54</v>
      </c>
      <c r="D175" s="2">
        <f>'PR-RAS'!E179</f>
        <v>48827.61</v>
      </c>
      <c r="E175" s="2">
        <v>0</v>
      </c>
      <c r="F175" s="2">
        <v>0</v>
      </c>
      <c r="G175" s="3">
        <f t="shared" si="0"/>
        <v>21748.56624</v>
      </c>
      <c r="H175" s="3">
        <f t="shared" si="1"/>
        <v>0.84999999999854481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17184.03</v>
      </c>
      <c r="D176" s="2">
        <f>'PR-RAS'!E180</f>
        <v>18969.57</v>
      </c>
      <c r="E176" s="2">
        <v>0</v>
      </c>
      <c r="F176" s="2">
        <v>0</v>
      </c>
      <c r="G176" s="3">
        <f t="shared" si="0"/>
        <v>9646.5547499999993</v>
      </c>
      <c r="H176" s="3">
        <f t="shared" si="1"/>
        <v>0.45999999999912689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21784.98</v>
      </c>
      <c r="D177" s="2">
        <f>'PR-RAS'!E181</f>
        <v>14396.79</v>
      </c>
      <c r="E177" s="2">
        <v>0</v>
      </c>
      <c r="F177" s="2">
        <v>0</v>
      </c>
      <c r="G177" s="3">
        <f t="shared" si="0"/>
        <v>8901.8265599999995</v>
      </c>
      <c r="H177" s="3">
        <f t="shared" si="1"/>
        <v>0.22999999999956344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12567.2</v>
      </c>
      <c r="D178" s="2">
        <f>'PR-RAS'!E182</f>
        <v>20636.97</v>
      </c>
      <c r="E178" s="2">
        <v>0</v>
      </c>
      <c r="F178" s="2">
        <v>0</v>
      </c>
      <c r="G178" s="3">
        <f t="shared" si="0"/>
        <v>9529.8817799999997</v>
      </c>
      <c r="H178" s="3">
        <f t="shared" si="1"/>
        <v>0.22999999999956344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2655.68</v>
      </c>
      <c r="D179" s="2">
        <f>'PR-RAS'!E183</f>
        <v>1781.92</v>
      </c>
      <c r="E179" s="2">
        <v>0</v>
      </c>
      <c r="F179" s="2">
        <v>0</v>
      </c>
      <c r="G179" s="3">
        <f t="shared" si="0"/>
        <v>1107.07456</v>
      </c>
      <c r="H179" s="3">
        <f t="shared" si="1"/>
        <v>0.40000000000009095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275.67</v>
      </c>
      <c r="D180" s="2">
        <f>'PR-RAS'!E184</f>
        <v>7332.55</v>
      </c>
      <c r="E180" s="2">
        <v>0</v>
      </c>
      <c r="F180" s="2">
        <v>0</v>
      </c>
      <c r="G180" s="3">
        <f t="shared" si="0"/>
        <v>2674.3978299999999</v>
      </c>
      <c r="H180" s="3">
        <f t="shared" si="1"/>
        <v>0.77999999999980218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183889.76</v>
      </c>
      <c r="D181" s="2">
        <f>'PR-RAS'!E185</f>
        <v>175787.43</v>
      </c>
      <c r="E181" s="2">
        <v>0</v>
      </c>
      <c r="F181" s="2">
        <v>0</v>
      </c>
      <c r="G181" s="3">
        <f t="shared" si="0"/>
        <v>96383.631599999993</v>
      </c>
      <c r="H181" s="3">
        <f t="shared" si="1"/>
        <v>0.66999999998370185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9149.0400000000009</v>
      </c>
      <c r="D182" s="2">
        <f>'PR-RAS'!E186</f>
        <v>8748.77</v>
      </c>
      <c r="E182" s="2">
        <v>0</v>
      </c>
      <c r="F182" s="2">
        <v>0</v>
      </c>
      <c r="G182" s="3">
        <f t="shared" si="0"/>
        <v>4823.0309800000005</v>
      </c>
      <c r="H182" s="3">
        <f t="shared" si="1"/>
        <v>0.27000000000043656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5015.03</v>
      </c>
      <c r="D183" s="2">
        <f>'PR-RAS'!E187</f>
        <v>4493.8100000000004</v>
      </c>
      <c r="E183" s="2">
        <v>0</v>
      </c>
      <c r="F183" s="2">
        <v>0</v>
      </c>
      <c r="G183" s="3">
        <f t="shared" si="0"/>
        <v>2548.4823000000001</v>
      </c>
      <c r="H183" s="3">
        <f t="shared" si="1"/>
        <v>0.21999999999934516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8119.2</v>
      </c>
      <c r="D184" s="2">
        <f>'PR-RAS'!E188</f>
        <v>7287.88</v>
      </c>
      <c r="E184" s="2">
        <v>0</v>
      </c>
      <c r="F184" s="2">
        <v>0</v>
      </c>
      <c r="G184" s="3">
        <f t="shared" si="0"/>
        <v>4153.1776799999998</v>
      </c>
      <c r="H184" s="3">
        <f t="shared" si="1"/>
        <v>0.31999999999970896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23104.42</v>
      </c>
      <c r="D190" s="2">
        <f>'PR-RAS'!E194</f>
        <v>19040.240000000002</v>
      </c>
      <c r="E190" s="2">
        <v>0</v>
      </c>
      <c r="F190" s="2">
        <v>0</v>
      </c>
      <c r="G190" s="3">
        <f t="shared" si="0"/>
        <v>11563.946100000001</v>
      </c>
      <c r="H190" s="3">
        <f t="shared" si="1"/>
        <v>0.65999999999985448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155.63999999999999</v>
      </c>
      <c r="D191" s="2">
        <f>'PR-RAS'!E195</f>
        <v>1808.04</v>
      </c>
      <c r="E191" s="2">
        <v>0</v>
      </c>
      <c r="F191" s="2">
        <v>0</v>
      </c>
      <c r="G191" s="3">
        <f t="shared" si="0"/>
        <v>716.6268</v>
      </c>
      <c r="H191" s="3">
        <f t="shared" si="1"/>
        <v>0.39999999999997726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3954.55</v>
      </c>
      <c r="D192" s="2">
        <f>'PR-RAS'!E196</f>
        <v>4034.4</v>
      </c>
      <c r="E192" s="2">
        <v>0</v>
      </c>
      <c r="F192" s="2">
        <v>0</v>
      </c>
      <c r="G192" s="3">
        <f t="shared" si="0"/>
        <v>2296.4598500000002</v>
      </c>
      <c r="H192" s="3">
        <f t="shared" si="1"/>
        <v>0.84999999999990905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9774.44</v>
      </c>
      <c r="D193" s="2">
        <f>'PR-RAS'!E197</f>
        <v>4379.75</v>
      </c>
      <c r="E193" s="2">
        <v>0</v>
      </c>
      <c r="F193" s="2">
        <v>0</v>
      </c>
      <c r="G193" s="3">
        <f t="shared" si="0"/>
        <v>3558.5164800000007</v>
      </c>
      <c r="H193" s="3">
        <f t="shared" si="1"/>
        <v>0.69000000000050932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2959.44</v>
      </c>
      <c r="D195" s="2">
        <f>'PR-RAS'!E199</f>
        <v>2615.44</v>
      </c>
      <c r="E195" s="2">
        <v>0</v>
      </c>
      <c r="F195" s="2">
        <v>0</v>
      </c>
      <c r="G195" s="3">
        <f t="shared" si="0"/>
        <v>1588.9220800000001</v>
      </c>
      <c r="H195" s="3">
        <f t="shared" si="1"/>
        <v>0.88000000000010914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6260.35</v>
      </c>
      <c r="D197" s="2">
        <f>'PR-RAS'!E201</f>
        <v>6202.61</v>
      </c>
      <c r="E197" s="2">
        <v>0</v>
      </c>
      <c r="F197" s="2">
        <v>0</v>
      </c>
      <c r="G197" s="3">
        <f t="shared" si="0"/>
        <v>3658.45172</v>
      </c>
      <c r="H197" s="3">
        <f t="shared" si="1"/>
        <v>0.74000000000069122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14882.310000000001</v>
      </c>
      <c r="D198" s="2">
        <f>'PR-RAS'!E202</f>
        <v>14760.19</v>
      </c>
      <c r="E198" s="2">
        <v>0</v>
      </c>
      <c r="F198" s="2">
        <v>0</v>
      </c>
      <c r="G198" s="3">
        <f t="shared" si="0"/>
        <v>8747.3299300000017</v>
      </c>
      <c r="H198" s="3">
        <f t="shared" si="1"/>
        <v>0.50000000000181899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14882.310000000001</v>
      </c>
      <c r="D212" s="2">
        <f>'PR-RAS'!E216</f>
        <v>14760.19</v>
      </c>
      <c r="E212" s="2">
        <v>0</v>
      </c>
      <c r="F212" s="2">
        <v>0</v>
      </c>
      <c r="G212" s="3">
        <f t="shared" si="0"/>
        <v>9368.9675900000002</v>
      </c>
      <c r="H212" s="3">
        <f t="shared" si="1"/>
        <v>0.50000000000181899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1654.06</v>
      </c>
      <c r="D213" s="2">
        <f>'PR-RAS'!E217</f>
        <v>1819.44</v>
      </c>
      <c r="E213" s="2">
        <v>0</v>
      </c>
      <c r="F213" s="2">
        <v>0</v>
      </c>
      <c r="G213" s="3">
        <f t="shared" si="0"/>
        <v>1122.10328</v>
      </c>
      <c r="H213" s="3">
        <f t="shared" si="1"/>
        <v>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66.22</v>
      </c>
      <c r="D215" s="2">
        <f>'PR-RAS'!E219</f>
        <v>10.4</v>
      </c>
      <c r="E215" s="2">
        <v>0</v>
      </c>
      <c r="F215" s="2">
        <v>0</v>
      </c>
      <c r="G215" s="3">
        <f t="shared" si="0"/>
        <v>18.62228</v>
      </c>
      <c r="H215" s="3">
        <f t="shared" si="1"/>
        <v>0.61999999999999922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13162.03</v>
      </c>
      <c r="D216" s="2">
        <f>'PR-RAS'!E220</f>
        <v>12930.35</v>
      </c>
      <c r="E216" s="2">
        <v>0</v>
      </c>
      <c r="F216" s="2">
        <v>0</v>
      </c>
      <c r="G216" s="3">
        <f t="shared" si="0"/>
        <v>8389.8869500000001</v>
      </c>
      <c r="H216" s="3">
        <f t="shared" si="1"/>
        <v>0.38000000000101863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2738865.8</v>
      </c>
      <c r="D295" s="2">
        <f>'PR-RAS'!E299</f>
        <v>3000533.1000000006</v>
      </c>
      <c r="E295" s="2">
        <v>0</v>
      </c>
      <c r="F295" s="2">
        <v>0</v>
      </c>
      <c r="G295" s="3">
        <f t="shared" si="12"/>
        <v>2569540.0079999999</v>
      </c>
      <c r="H295" s="3">
        <f t="shared" si="13"/>
        <v>0.30000000074505806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34546.010000000242</v>
      </c>
      <c r="D296" s="2">
        <f>'PR-RAS'!E300</f>
        <v>35016.989999999758</v>
      </c>
      <c r="E296" s="2">
        <v>0</v>
      </c>
      <c r="F296" s="2">
        <v>0</v>
      </c>
      <c r="G296" s="3">
        <f t="shared" si="12"/>
        <v>30851.097049999928</v>
      </c>
      <c r="H296" s="3">
        <f t="shared" si="13"/>
        <v>2.0000000484287739E-2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299482.88</v>
      </c>
      <c r="D299" s="2">
        <f>'PR-RAS'!E303</f>
        <v>386454.78</v>
      </c>
      <c r="E299" s="2">
        <v>0</v>
      </c>
      <c r="F299" s="2">
        <v>0</v>
      </c>
      <c r="G299" s="3">
        <f t="shared" si="12"/>
        <v>319572.94711999997</v>
      </c>
      <c r="H299" s="3">
        <f t="shared" si="13"/>
        <v>0.33999999996740371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3689.11</v>
      </c>
      <c r="D300" s="2">
        <f>'PR-RAS'!E304</f>
        <v>22512.33</v>
      </c>
      <c r="E300" s="2">
        <v>0</v>
      </c>
      <c r="F300" s="2">
        <v>0</v>
      </c>
      <c r="G300" s="3">
        <f t="shared" si="12"/>
        <v>14565.417230000001</v>
      </c>
      <c r="H300" s="3">
        <f t="shared" si="13"/>
        <v>0.44000000000187356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3689.11</v>
      </c>
      <c r="D301" s="2">
        <f>'PR-RAS'!E305</f>
        <v>22512.33</v>
      </c>
      <c r="E301" s="2">
        <v>0</v>
      </c>
      <c r="F301" s="2">
        <v>0</v>
      </c>
      <c r="G301" s="3">
        <f t="shared" si="12"/>
        <v>14614.131000000001</v>
      </c>
      <c r="H301" s="3">
        <f t="shared" si="13"/>
        <v>0.44000000000187356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10217.51</v>
      </c>
      <c r="D355" s="2">
        <f>'PR-RAS'!E360</f>
        <v>35613.57</v>
      </c>
      <c r="E355" s="2">
        <v>0</v>
      </c>
      <c r="F355" s="2">
        <v>0</v>
      </c>
      <c r="G355" s="3">
        <f t="shared" si="12"/>
        <v>28831.406099999997</v>
      </c>
      <c r="H355" s="3">
        <f t="shared" si="13"/>
        <v>0.92000000000007276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4866.5</v>
      </c>
      <c r="E356" s="2">
        <v>0</v>
      </c>
      <c r="F356" s="2">
        <v>0</v>
      </c>
      <c r="G356" s="3">
        <f t="shared" si="12"/>
        <v>3455.2149999999997</v>
      </c>
      <c r="H356" s="3">
        <f t="shared" si="13"/>
        <v>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4866.5</v>
      </c>
      <c r="E361" s="2">
        <v>0</v>
      </c>
      <c r="F361" s="2">
        <v>0</v>
      </c>
      <c r="G361" s="3">
        <f t="shared" si="12"/>
        <v>3503.8799999999997</v>
      </c>
      <c r="H361" s="3">
        <f t="shared" si="13"/>
        <v>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4866.5</v>
      </c>
      <c r="E364" s="2">
        <v>0</v>
      </c>
      <c r="F364" s="2">
        <v>0</v>
      </c>
      <c r="G364" s="3">
        <f t="shared" si="12"/>
        <v>3533.0789999999997</v>
      </c>
      <c r="H364" s="3">
        <f t="shared" si="13"/>
        <v>0.5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10217.51</v>
      </c>
      <c r="D368" s="2">
        <f>'PR-RAS'!E373</f>
        <v>30747.07</v>
      </c>
      <c r="E368" s="2">
        <v>0</v>
      </c>
      <c r="F368" s="2">
        <v>0</v>
      </c>
      <c r="G368" s="3">
        <f t="shared" si="12"/>
        <v>26318.175549999996</v>
      </c>
      <c r="H368" s="3">
        <f t="shared" si="13"/>
        <v>0.55999999999949068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10217.51</v>
      </c>
      <c r="D374" s="2">
        <f>'PR-RAS'!E379</f>
        <v>30747.07</v>
      </c>
      <c r="E374" s="2">
        <v>0</v>
      </c>
      <c r="F374" s="2">
        <v>0</v>
      </c>
      <c r="G374" s="3">
        <f t="shared" si="12"/>
        <v>26748.445449999999</v>
      </c>
      <c r="H374" s="3">
        <f t="shared" si="13"/>
        <v>0.55999999999949068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3977.55</v>
      </c>
      <c r="D375" s="2">
        <f>'PR-RAS'!E380</f>
        <v>2489.5700000000002</v>
      </c>
      <c r="E375" s="2">
        <v>0</v>
      </c>
      <c r="F375" s="2">
        <v>0</v>
      </c>
      <c r="G375" s="3">
        <f t="shared" si="12"/>
        <v>3349.80206</v>
      </c>
      <c r="H375" s="3">
        <f t="shared" si="13"/>
        <v>0.87999999999965439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6239.96</v>
      </c>
      <c r="D381" s="2">
        <f>'PR-RAS'!E386</f>
        <v>28257.5</v>
      </c>
      <c r="E381" s="2">
        <v>0</v>
      </c>
      <c r="F381" s="2">
        <v>0</v>
      </c>
      <c r="G381" s="3">
        <f t="shared" si="12"/>
        <v>23846.8848</v>
      </c>
      <c r="H381" s="3">
        <f t="shared" si="13"/>
        <v>0.53999999999996362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10217.51</v>
      </c>
      <c r="D413" s="2">
        <f>'PR-RAS'!E418</f>
        <v>35613.57</v>
      </c>
      <c r="E413" s="2">
        <v>0</v>
      </c>
      <c r="F413" s="2">
        <v>0</v>
      </c>
      <c r="G413" s="3">
        <f t="shared" si="12"/>
        <v>33555.195799999994</v>
      </c>
      <c r="H413" s="3">
        <f t="shared" si="13"/>
        <v>0.92000000000007276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2773411.81</v>
      </c>
      <c r="D417" s="2">
        <f>'PR-RAS'!E422</f>
        <v>3035550.0900000003</v>
      </c>
      <c r="E417" s="2">
        <v>0</v>
      </c>
      <c r="F417" s="2">
        <v>0</v>
      </c>
      <c r="G417" s="3">
        <f t="shared" si="12"/>
        <v>3679316.9878400001</v>
      </c>
      <c r="H417" s="3">
        <f t="shared" si="13"/>
        <v>0.28000000026077032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2749083.3099999996</v>
      </c>
      <c r="D418" s="2">
        <f>'PR-RAS'!E423</f>
        <v>3036146.6700000004</v>
      </c>
      <c r="E418" s="2">
        <v>0</v>
      </c>
      <c r="F418" s="2">
        <v>0</v>
      </c>
      <c r="G418" s="3">
        <f t="shared" si="12"/>
        <v>3678514.06305</v>
      </c>
      <c r="H418" s="3">
        <f t="shared" si="13"/>
        <v>0.63999999919906259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24328.500000000466</v>
      </c>
      <c r="D419" s="2">
        <f>'PR-RAS'!E424</f>
        <v>0</v>
      </c>
      <c r="E419" s="2">
        <v>0</v>
      </c>
      <c r="F419" s="2">
        <v>0</v>
      </c>
      <c r="G419" s="3">
        <f t="shared" si="12"/>
        <v>10169.313000000195</v>
      </c>
      <c r="H419" s="3">
        <f t="shared" si="13"/>
        <v>0.49999999953433871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596.58000000007451</v>
      </c>
      <c r="E420" s="2">
        <v>0</v>
      </c>
      <c r="F420" s="2">
        <v>0</v>
      </c>
      <c r="G420" s="3">
        <f t="shared" si="12"/>
        <v>499.9340400000624</v>
      </c>
      <c r="H420" s="3">
        <f t="shared" si="13"/>
        <v>0.41999999992549419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299482.88</v>
      </c>
      <c r="D422" s="2">
        <f>'PR-RAS'!E427</f>
        <v>386454.78</v>
      </c>
      <c r="E422" s="2">
        <v>0</v>
      </c>
      <c r="F422" s="2">
        <v>0</v>
      </c>
      <c r="G422" s="3">
        <f t="shared" si="12"/>
        <v>451477.21723999997</v>
      </c>
      <c r="H422" s="3">
        <f t="shared" si="13"/>
        <v>0.33999999996740371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3689.11</v>
      </c>
      <c r="D423" s="2">
        <f>'PR-RAS'!E428</f>
        <v>22512.33</v>
      </c>
      <c r="E423" s="2">
        <v>0</v>
      </c>
      <c r="F423" s="2">
        <v>0</v>
      </c>
      <c r="G423" s="3">
        <f t="shared" si="12"/>
        <v>20557.210940000001</v>
      </c>
      <c r="H423" s="3">
        <f t="shared" si="13"/>
        <v>0.44000000000187356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2773411.81</v>
      </c>
      <c r="D637" s="2">
        <f>'PR-RAS'!E643</f>
        <v>3035550.0900000003</v>
      </c>
      <c r="E637" s="2">
        <v>0</v>
      </c>
      <c r="F637" s="2">
        <v>0</v>
      </c>
      <c r="G637" s="3">
        <f t="shared" si="14"/>
        <v>5625109.6256400002</v>
      </c>
      <c r="H637" s="3">
        <f t="shared" si="15"/>
        <v>0.28000000026077032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2749083.3099999996</v>
      </c>
      <c r="D638" s="2">
        <f>'PR-RAS'!E644</f>
        <v>3036146.6700000004</v>
      </c>
      <c r="E638" s="2">
        <v>0</v>
      </c>
      <c r="F638" s="2">
        <v>0</v>
      </c>
      <c r="G638" s="3">
        <f t="shared" si="14"/>
        <v>5619216.9260499999</v>
      </c>
      <c r="H638" s="3">
        <f t="shared" si="15"/>
        <v>0.63999999919906259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24328.500000000466</v>
      </c>
      <c r="D639" s="2">
        <f>'PR-RAS'!E645</f>
        <v>0</v>
      </c>
      <c r="E639" s="2">
        <v>0</v>
      </c>
      <c r="F639" s="2">
        <v>0</v>
      </c>
      <c r="G639" s="3">
        <f t="shared" si="14"/>
        <v>15521.583000000297</v>
      </c>
      <c r="H639" s="3">
        <f t="shared" si="15"/>
        <v>0.49999999953433871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596.58000000007451</v>
      </c>
      <c r="E640" s="2">
        <v>0</v>
      </c>
      <c r="F640" s="2">
        <v>0</v>
      </c>
      <c r="G640" s="3">
        <f t="shared" si="14"/>
        <v>762.42924000009521</v>
      </c>
      <c r="H640" s="3">
        <f t="shared" si="15"/>
        <v>0.41999999992549419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299482.88</v>
      </c>
      <c r="D642" s="2">
        <f>'PR-RAS'!E648</f>
        <v>386454.78</v>
      </c>
      <c r="E642" s="2">
        <v>0</v>
      </c>
      <c r="F642" s="2">
        <v>0</v>
      </c>
      <c r="G642" s="3">
        <f t="shared" si="14"/>
        <v>687403.55403999996</v>
      </c>
      <c r="H642" s="3">
        <f t="shared" si="15"/>
        <v>0.33999999996740371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275154.37999999954</v>
      </c>
      <c r="D644" s="2">
        <f>'PR-RAS'!E650</f>
        <v>387051.3600000001</v>
      </c>
      <c r="E644" s="2">
        <v>0</v>
      </c>
      <c r="F644" s="2">
        <v>0</v>
      </c>
      <c r="G644" s="3">
        <f t="shared" si="14"/>
        <v>674672.31529999978</v>
      </c>
      <c r="H644" s="3">
        <f t="shared" si="15"/>
        <v>0.73999999964144081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109435.82</v>
      </c>
      <c r="D646" s="2">
        <f>'PR-RAS'!E653</f>
        <v>97113.97</v>
      </c>
      <c r="E646" s="2">
        <v>0</v>
      </c>
      <c r="F646" s="2">
        <v>0</v>
      </c>
      <c r="G646" s="3">
        <f t="shared" si="14"/>
        <v>195863.12520000001</v>
      </c>
      <c r="H646" s="3">
        <f t="shared" si="15"/>
        <v>0.20999999999185093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2951881.43</v>
      </c>
      <c r="D647" s="2">
        <f>'PR-RAS'!E654</f>
        <v>3509936.54</v>
      </c>
      <c r="E647" s="2">
        <v>0</v>
      </c>
      <c r="F647" s="2">
        <v>0</v>
      </c>
      <c r="G647" s="3">
        <f t="shared" si="14"/>
        <v>6441753.4134600004</v>
      </c>
      <c r="H647" s="3">
        <f t="shared" si="15"/>
        <v>0.89000000013038516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2919981.02</v>
      </c>
      <c r="D648" s="2">
        <f>'PR-RAS'!E655</f>
        <v>3462886.62</v>
      </c>
      <c r="E648" s="2">
        <v>0</v>
      </c>
      <c r="F648" s="2">
        <v>0</v>
      </c>
      <c r="G648" s="3">
        <f t="shared" si="14"/>
        <v>6370203.0062199999</v>
      </c>
      <c r="H648" s="3">
        <f t="shared" si="15"/>
        <v>0.39999999990686774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141336.22999999998</v>
      </c>
      <c r="D649" s="2">
        <f>'PR-RAS'!E656</f>
        <v>144163.89000000013</v>
      </c>
      <c r="E649" s="2">
        <v>0</v>
      </c>
      <c r="F649" s="2">
        <v>0</v>
      </c>
      <c r="G649" s="3">
        <f t="shared" si="14"/>
        <v>278422.27848000015</v>
      </c>
      <c r="H649" s="3">
        <f t="shared" si="15"/>
        <v>0.33999999985098839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128</v>
      </c>
      <c r="D651" s="2">
        <f>'PR-RAS'!E658</f>
        <v>133</v>
      </c>
      <c r="E651" s="2">
        <v>0</v>
      </c>
      <c r="F651" s="2">
        <v>0</v>
      </c>
      <c r="G651" s="3">
        <f t="shared" si="14"/>
        <v>256.10000000000002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128</v>
      </c>
      <c r="D653" s="2">
        <f>'PR-RAS'!E660</f>
        <v>133</v>
      </c>
      <c r="E653" s="2">
        <v>0</v>
      </c>
      <c r="F653" s="2">
        <v>0</v>
      </c>
      <c r="G653" s="3">
        <f t="shared" si="14"/>
        <v>256.88800000000003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30800</v>
      </c>
      <c r="D676" s="2">
        <f>'PR-RAS'!E683</f>
        <v>34400</v>
      </c>
      <c r="E676" s="2">
        <v>0</v>
      </c>
      <c r="F676" s="2">
        <v>0</v>
      </c>
      <c r="G676" s="3">
        <f t="shared" si="14"/>
        <v>67230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132390.06</v>
      </c>
      <c r="D717" s="2">
        <f>'PR-RAS'!E724</f>
        <v>133030.64000000001</v>
      </c>
      <c r="E717" s="2">
        <v>0</v>
      </c>
      <c r="F717" s="2">
        <v>0</v>
      </c>
      <c r="G717" s="3">
        <f t="shared" si="14"/>
        <v>285291.15944000002</v>
      </c>
      <c r="H717" s="3">
        <f t="shared" si="15"/>
        <v>0.41999999998370185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6799.24</v>
      </c>
      <c r="D725" s="2">
        <f>'PR-RAS'!E732</f>
        <v>0</v>
      </c>
      <c r="E725" s="2">
        <v>0</v>
      </c>
      <c r="F725" s="2">
        <v>0</v>
      </c>
      <c r="G725" s="3">
        <f t="shared" si="14"/>
        <v>4922.6497599999993</v>
      </c>
      <c r="H725" s="3">
        <f t="shared" si="15"/>
        <v>0.23999999999978172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2464</v>
      </c>
      <c r="D726" s="2">
        <f>'PR-RAS'!E733</f>
        <v>1200</v>
      </c>
      <c r="E726" s="2">
        <v>0</v>
      </c>
      <c r="F726" s="2">
        <v>0</v>
      </c>
      <c r="G726" s="3">
        <f t="shared" si="14"/>
        <v>3526.4</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33428.01</v>
      </c>
      <c r="D727" s="2">
        <f>'PR-RAS'!E734</f>
        <v>17133.330000000002</v>
      </c>
      <c r="E727" s="2">
        <v>0</v>
      </c>
      <c r="F727" s="2">
        <v>0</v>
      </c>
      <c r="G727" s="3">
        <f t="shared" si="14"/>
        <v>49146.330420000006</v>
      </c>
      <c r="H727" s="3">
        <f t="shared" si="15"/>
        <v>0.3400000000037835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275.67</v>
      </c>
      <c r="D729" s="2">
        <f>'PR-RAS'!E736</f>
        <v>492.55</v>
      </c>
      <c r="E729" s="2">
        <v>0</v>
      </c>
      <c r="F729" s="2">
        <v>0</v>
      </c>
      <c r="G729" s="3">
        <f t="shared" si="14"/>
        <v>917.84055999999998</v>
      </c>
      <c r="H729" s="3">
        <f t="shared" si="15"/>
        <v>0.77999999999997272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156138.32999999999</v>
      </c>
      <c r="D730" s="2">
        <f>'PR-RAS'!E737</f>
        <v>79605.66</v>
      </c>
      <c r="E730" s="2">
        <v>0</v>
      </c>
      <c r="F730" s="2">
        <v>0</v>
      </c>
      <c r="G730" s="3">
        <f t="shared" si="14"/>
        <v>229889.89485000001</v>
      </c>
      <c r="H730" s="3">
        <f t="shared" si="15"/>
        <v>0.66999999998370185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4617.9799999999996</v>
      </c>
      <c r="D731" s="2">
        <f>'PR-RAS'!E738</f>
        <v>4853.68</v>
      </c>
      <c r="E731" s="2">
        <v>0</v>
      </c>
      <c r="F731" s="2">
        <v>0</v>
      </c>
      <c r="G731" s="3">
        <f t="shared" si="14"/>
        <v>10457.4982</v>
      </c>
      <c r="H731" s="3">
        <f t="shared" si="15"/>
        <v>0.34000000000014552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22858.45</v>
      </c>
      <c r="D732" s="2">
        <f>'PR-RAS'!E739</f>
        <v>7560.21</v>
      </c>
      <c r="E732" s="2">
        <v>0</v>
      </c>
      <c r="F732" s="2">
        <v>0</v>
      </c>
      <c r="G732" s="3">
        <f t="shared" si="14"/>
        <v>27762.553970000001</v>
      </c>
      <c r="H732" s="3">
        <f t="shared" si="15"/>
        <v>0.66000000000076398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155.63999999999999</v>
      </c>
      <c r="D734" s="2">
        <f>'PR-RAS'!E741</f>
        <v>1808.04</v>
      </c>
      <c r="E734" s="2">
        <v>0</v>
      </c>
      <c r="F734" s="2">
        <v>0</v>
      </c>
      <c r="G734" s="3">
        <f t="shared" si="14"/>
        <v>2764.67076</v>
      </c>
      <c r="H734" s="3">
        <f t="shared" si="15"/>
        <v>0.39999999999997726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2362.5100000000002</v>
      </c>
      <c r="D735" s="2">
        <f>'PR-RAS'!E742</f>
        <v>1221.18</v>
      </c>
      <c r="E735" s="2">
        <v>0</v>
      </c>
      <c r="F735" s="2">
        <v>0</v>
      </c>
      <c r="G735" s="3">
        <f t="shared" si="14"/>
        <v>3526.7745800000007</v>
      </c>
      <c r="H735" s="3">
        <f t="shared" si="15"/>
        <v>0.66999999999984539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2832</v>
      </c>
      <c r="D737" s="2">
        <f>'PR-RAS'!E744</f>
        <v>1228</v>
      </c>
      <c r="E737" s="2">
        <v>0</v>
      </c>
      <c r="F737" s="2">
        <v>0</v>
      </c>
      <c r="G737" s="3">
        <f t="shared" si="28"/>
        <v>3891.9679999999998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446327.28</v>
      </c>
      <c r="D1581" s="7"/>
      <c r="E1581" s="7">
        <v>0</v>
      </c>
      <c r="F1581" s="7">
        <v>0</v>
      </c>
      <c r="G1581" s="8">
        <f t="shared" ref="G1581:G1685" si="70">B1581/1000*C1581</f>
        <v>446.32728000000003</v>
      </c>
      <c r="H1581" s="8">
        <f t="shared" ref="H1581:H1685" si="71">ABS(C1581-ROUND(C1581,0))</f>
        <v>0.28000000002793968</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3122405.92</v>
      </c>
      <c r="D1582" s="2">
        <v>0</v>
      </c>
      <c r="E1582" s="2">
        <v>0</v>
      </c>
      <c r="F1582" s="2">
        <v>0</v>
      </c>
      <c r="G1582" s="3">
        <f t="shared" si="70"/>
        <v>6244.8118400000003</v>
      </c>
      <c r="H1582" s="3">
        <f t="shared" si="71"/>
        <v>8.0000000074505806E-2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3091738.63</v>
      </c>
      <c r="D1584" s="2">
        <v>0</v>
      </c>
      <c r="E1584" s="2">
        <v>0</v>
      </c>
      <c r="F1584" s="2">
        <v>0</v>
      </c>
      <c r="G1584" s="3">
        <f t="shared" si="70"/>
        <v>12366.954519999999</v>
      </c>
      <c r="H1584" s="3">
        <f t="shared" si="71"/>
        <v>0.37000000011175871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2525013.85</v>
      </c>
      <c r="D1585" s="2">
        <v>0</v>
      </c>
      <c r="E1585" s="2">
        <v>0</v>
      </c>
      <c r="F1585" s="2">
        <v>0</v>
      </c>
      <c r="G1585" s="3">
        <f t="shared" si="70"/>
        <v>12625.06925</v>
      </c>
      <c r="H1585" s="3">
        <f t="shared" si="71"/>
        <v>0.14999999990686774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475296.73</v>
      </c>
      <c r="D1586" s="2">
        <v>0</v>
      </c>
      <c r="E1586" s="2">
        <v>0</v>
      </c>
      <c r="F1586" s="2">
        <v>0</v>
      </c>
      <c r="G1586" s="3">
        <f t="shared" si="70"/>
        <v>2851.7803800000002</v>
      </c>
      <c r="H1586" s="3">
        <f t="shared" si="71"/>
        <v>0.27000000001862645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14760.11</v>
      </c>
      <c r="D1587" s="2">
        <v>0</v>
      </c>
      <c r="E1587" s="2">
        <v>0</v>
      </c>
      <c r="F1587" s="2">
        <v>0</v>
      </c>
      <c r="G1587" s="3">
        <f t="shared" si="70"/>
        <v>103.32077000000001</v>
      </c>
      <c r="H1587" s="3">
        <f t="shared" si="71"/>
        <v>0.11000000000058208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76667.94</v>
      </c>
      <c r="D1592" s="2">
        <v>0</v>
      </c>
      <c r="E1592" s="2">
        <v>0</v>
      </c>
      <c r="F1592" s="2">
        <v>0</v>
      </c>
      <c r="G1592" s="3">
        <f t="shared" si="70"/>
        <v>920.01528000000008</v>
      </c>
      <c r="H1592" s="3">
        <f t="shared" si="71"/>
        <v>5.9999999997671694E-2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29962.07</v>
      </c>
      <c r="D1593" s="2">
        <v>0</v>
      </c>
      <c r="E1593" s="2">
        <v>0</v>
      </c>
      <c r="F1593" s="2">
        <v>0</v>
      </c>
      <c r="G1593" s="3">
        <f t="shared" si="70"/>
        <v>389.50691</v>
      </c>
      <c r="H1593" s="3">
        <f t="shared" si="71"/>
        <v>6.9999999999708962E-2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705.22</v>
      </c>
      <c r="D1600" s="2">
        <v>0</v>
      </c>
      <c r="E1600" s="2">
        <v>0</v>
      </c>
      <c r="F1600" s="2">
        <v>0</v>
      </c>
      <c r="G1600" s="3">
        <f>B1600/1000*C1600</f>
        <v>14.1044</v>
      </c>
      <c r="H1600" s="3">
        <f>ABS(C1600-ROUND(C1600,0))</f>
        <v>0.22000000000002728</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3088795.65</v>
      </c>
      <c r="D1601" s="2">
        <v>0</v>
      </c>
      <c r="E1601" s="2">
        <v>0</v>
      </c>
      <c r="F1601" s="2">
        <v>0</v>
      </c>
      <c r="G1601" s="3">
        <f t="shared" si="70"/>
        <v>64864.70865</v>
      </c>
      <c r="H1601" s="3">
        <f t="shared" si="71"/>
        <v>0.35000000009313226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3076595.4299999997</v>
      </c>
      <c r="D1603" s="2">
        <v>0</v>
      </c>
      <c r="E1603" s="2">
        <v>0</v>
      </c>
      <c r="F1603" s="2">
        <v>0</v>
      </c>
      <c r="G1603" s="3">
        <f t="shared" si="70"/>
        <v>70761.694889999999</v>
      </c>
      <c r="H1603" s="3">
        <f t="shared" si="71"/>
        <v>0.42999999970197678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2489132.96</v>
      </c>
      <c r="D1604" s="2">
        <v>0</v>
      </c>
      <c r="E1604" s="2">
        <v>0</v>
      </c>
      <c r="F1604" s="2">
        <v>0</v>
      </c>
      <c r="G1604" s="3">
        <f t="shared" si="70"/>
        <v>59739.191039999998</v>
      </c>
      <c r="H1604" s="3">
        <f t="shared" si="71"/>
        <v>4.0000000037252903E-2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489827.88</v>
      </c>
      <c r="D1605" s="2">
        <v>0</v>
      </c>
      <c r="E1605" s="2">
        <v>0</v>
      </c>
      <c r="F1605" s="2">
        <v>0</v>
      </c>
      <c r="G1605" s="3">
        <f t="shared" si="70"/>
        <v>12245.697</v>
      </c>
      <c r="H1605" s="3">
        <f t="shared" si="71"/>
        <v>0.11999999999534339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17480.5</v>
      </c>
      <c r="D1606" s="2">
        <v>0</v>
      </c>
      <c r="E1606" s="2">
        <v>0</v>
      </c>
      <c r="F1606" s="2">
        <v>0</v>
      </c>
      <c r="G1606" s="3">
        <f t="shared" si="70"/>
        <v>454.49299999999999</v>
      </c>
      <c r="H1606" s="3">
        <f t="shared" si="71"/>
        <v>0.5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80154.09</v>
      </c>
      <c r="D1611" s="2">
        <v>0</v>
      </c>
      <c r="E1611" s="2">
        <v>0</v>
      </c>
      <c r="F1611" s="2">
        <v>0</v>
      </c>
      <c r="G1611" s="3">
        <f t="shared" si="70"/>
        <v>2484.7767899999999</v>
      </c>
      <c r="H1611" s="3">
        <f t="shared" si="71"/>
        <v>8.999999999650754E-2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10642.6</v>
      </c>
      <c r="D1612" s="2">
        <v>0</v>
      </c>
      <c r="E1612" s="2">
        <v>0</v>
      </c>
      <c r="F1612" s="2">
        <v>0</v>
      </c>
      <c r="G1612" s="3">
        <f t="shared" si="70"/>
        <v>340.56319999999999</v>
      </c>
      <c r="H1612" s="3">
        <f t="shared" si="71"/>
        <v>0.3999999999996362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1557.62</v>
      </c>
      <c r="D1619" s="2">
        <v>0</v>
      </c>
      <c r="E1619" s="2">
        <v>0</v>
      </c>
      <c r="F1619" s="2">
        <v>0</v>
      </c>
      <c r="G1619" s="3">
        <f>B1619/1000*C1619</f>
        <v>60.747179999999993</v>
      </c>
      <c r="H1619" s="3">
        <f>ABS(C1619-ROUND(C1619,0))</f>
        <v>0.38000000000010914</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479937.55000000028</v>
      </c>
      <c r="D1620" s="2">
        <v>0</v>
      </c>
      <c r="E1620" s="2">
        <v>0</v>
      </c>
      <c r="F1620" s="2">
        <v>0</v>
      </c>
      <c r="G1620" s="3">
        <f t="shared" si="70"/>
        <v>19197.502000000011</v>
      </c>
      <c r="H1620" s="3">
        <f t="shared" si="71"/>
        <v>0.44999999972060323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1413.23</v>
      </c>
      <c r="D1621" s="2">
        <v>0</v>
      </c>
      <c r="E1621" s="2">
        <v>0</v>
      </c>
      <c r="F1621" s="2">
        <v>0</v>
      </c>
      <c r="G1621" s="3">
        <f t="shared" si="70"/>
        <v>57.942430000000002</v>
      </c>
      <c r="H1621" s="3">
        <f t="shared" si="71"/>
        <v>0.23000000000001819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1413.23</v>
      </c>
      <c r="D1627" s="2">
        <v>0</v>
      </c>
      <c r="E1627" s="2">
        <v>0</v>
      </c>
      <c r="F1627" s="2">
        <v>0</v>
      </c>
      <c r="G1627" s="3">
        <f t="shared" si="70"/>
        <v>66.421810000000008</v>
      </c>
      <c r="H1627" s="3">
        <f t="shared" si="71"/>
        <v>0.23000000000001819</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1413.23</v>
      </c>
      <c r="D1633" s="2">
        <v>0</v>
      </c>
      <c r="E1633" s="2">
        <v>0</v>
      </c>
      <c r="F1633" s="2">
        <v>0</v>
      </c>
      <c r="G1633" s="3">
        <f t="shared" si="70"/>
        <v>74.90119</v>
      </c>
      <c r="H1633" s="3">
        <f t="shared" si="71"/>
        <v>0.23000000000001819</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1413.23</v>
      </c>
      <c r="D1634" s="2">
        <v>0</v>
      </c>
      <c r="E1634" s="2">
        <v>0</v>
      </c>
      <c r="F1634" s="2">
        <v>0</v>
      </c>
      <c r="G1634" s="3">
        <f t="shared" si="70"/>
        <v>76.314419999999998</v>
      </c>
      <c r="H1634" s="3">
        <f t="shared" si="71"/>
        <v>0.23000000000001819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478524.32</v>
      </c>
      <c r="D1680" s="2">
        <v>0</v>
      </c>
      <c r="E1680" s="2">
        <v>0</v>
      </c>
      <c r="F1680" s="2">
        <v>0</v>
      </c>
      <c r="G1680" s="3">
        <f t="shared" si="70"/>
        <v>47852.432000000001</v>
      </c>
      <c r="H1680" s="3">
        <f t="shared" si="71"/>
        <v>0.32000000000698492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6995.56</v>
      </c>
      <c r="D1681" s="2">
        <v>0</v>
      </c>
      <c r="E1681" s="2">
        <v>0</v>
      </c>
      <c r="F1681" s="2">
        <v>0</v>
      </c>
      <c r="G1681" s="3">
        <f t="shared" si="70"/>
        <v>706.55156000000011</v>
      </c>
      <c r="H1681" s="3">
        <f t="shared" si="71"/>
        <v>0.43999999999959982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471528.76</v>
      </c>
      <c r="D1682" s="2">
        <v>0</v>
      </c>
      <c r="E1682" s="2">
        <v>0</v>
      </c>
      <c r="F1682" s="2">
        <v>0</v>
      </c>
      <c r="G1682" s="3">
        <f t="shared" si="70"/>
        <v>48095.933519999999</v>
      </c>
      <c r="H1682" s="3">
        <f t="shared" si="71"/>
        <v>0.23999999999068677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3326</v>
      </c>
      <c r="B1" s="408"/>
      <c r="C1" s="408"/>
    </row>
    <row r="2" spans="1:16" ht="33" customHeight="1" x14ac:dyDescent="0.2">
      <c r="A2" s="409" t="s">
        <v>3327</v>
      </c>
      <c r="B2" s="410"/>
      <c r="C2" s="407"/>
      <c r="D2" s="5"/>
      <c r="E2" s="5"/>
      <c r="F2" s="5"/>
      <c r="G2" s="5"/>
      <c r="H2" s="5"/>
      <c r="I2" s="5"/>
      <c r="J2" s="5"/>
      <c r="K2" s="5"/>
      <c r="L2" s="5"/>
      <c r="M2" s="5"/>
      <c r="N2" s="5"/>
      <c r="O2" s="5"/>
      <c r="P2" s="5"/>
    </row>
    <row r="3" spans="1:16" ht="18.75" customHeight="1" x14ac:dyDescent="0.2">
      <c r="A3" s="222" t="s">
        <v>3328</v>
      </c>
      <c r="B3" s="411" t="s">
        <v>3329</v>
      </c>
      <c r="C3" s="407"/>
      <c r="D3" s="5"/>
      <c r="E3" s="5"/>
      <c r="F3" s="5"/>
      <c r="G3" s="5"/>
      <c r="H3" s="5"/>
      <c r="I3" s="5"/>
      <c r="J3" s="5"/>
      <c r="K3" s="5"/>
      <c r="L3" s="5"/>
      <c r="M3" s="5"/>
      <c r="N3" s="5"/>
      <c r="O3" s="5"/>
      <c r="P3" s="5"/>
    </row>
    <row r="4" spans="1:16" ht="37.5" hidden="1" customHeight="1" x14ac:dyDescent="0.2">
      <c r="A4" s="223" t="s">
        <v>3330</v>
      </c>
      <c r="B4" s="406" t="s">
        <v>3331</v>
      </c>
      <c r="C4" s="407"/>
      <c r="D4" s="5"/>
      <c r="E4" s="5"/>
      <c r="F4" s="5"/>
      <c r="G4" s="5"/>
      <c r="H4" s="5"/>
      <c r="I4" s="5"/>
      <c r="J4" s="5"/>
      <c r="K4" s="5"/>
      <c r="L4" s="5"/>
      <c r="M4" s="5"/>
      <c r="N4" s="5"/>
      <c r="O4" s="5"/>
      <c r="P4" s="5"/>
    </row>
    <row r="5" spans="1:16" ht="48" hidden="1" customHeight="1" x14ac:dyDescent="0.2">
      <c r="A5" s="223" t="s">
        <v>3330</v>
      </c>
      <c r="B5" s="406" t="s">
        <v>3332</v>
      </c>
      <c r="C5" s="407"/>
      <c r="D5" s="5"/>
      <c r="E5" s="5"/>
      <c r="F5" s="5"/>
      <c r="G5" s="5"/>
      <c r="H5" s="5"/>
      <c r="I5" s="5"/>
      <c r="J5" s="5"/>
      <c r="K5" s="5"/>
      <c r="L5" s="5"/>
      <c r="M5" s="5"/>
      <c r="N5" s="5"/>
      <c r="O5" s="5"/>
      <c r="P5" s="5"/>
    </row>
    <row r="6" spans="1:16" ht="59.25" hidden="1" customHeight="1" x14ac:dyDescent="0.2">
      <c r="A6" s="223" t="s">
        <v>3330</v>
      </c>
      <c r="B6" s="406" t="s">
        <v>3333</v>
      </c>
      <c r="C6" s="407"/>
      <c r="D6" s="5"/>
      <c r="E6" s="5"/>
      <c r="F6" s="5"/>
      <c r="G6" s="5"/>
      <c r="H6" s="5"/>
      <c r="I6" s="5"/>
      <c r="J6" s="5"/>
      <c r="K6" s="5"/>
      <c r="L6" s="5"/>
      <c r="M6" s="5"/>
      <c r="N6" s="5"/>
      <c r="O6" s="5"/>
      <c r="P6" s="5"/>
    </row>
    <row r="7" spans="1:16" ht="48" hidden="1" customHeight="1" x14ac:dyDescent="0.2">
      <c r="A7" s="223" t="s">
        <v>3334</v>
      </c>
      <c r="B7" s="406" t="s">
        <v>3335</v>
      </c>
      <c r="C7" s="407"/>
      <c r="D7" s="5"/>
      <c r="E7" s="5"/>
      <c r="F7" s="5"/>
      <c r="G7" s="5"/>
      <c r="H7" s="5"/>
      <c r="I7" s="5"/>
      <c r="J7" s="5"/>
      <c r="K7" s="5"/>
      <c r="L7" s="5"/>
      <c r="M7" s="5"/>
      <c r="N7" s="5"/>
      <c r="O7" s="5"/>
      <c r="P7" s="5"/>
    </row>
    <row r="8" spans="1:16" ht="41.25" hidden="1" customHeight="1" x14ac:dyDescent="0.2">
      <c r="A8" s="223" t="s">
        <v>3336</v>
      </c>
      <c r="B8" s="406" t="s">
        <v>3337</v>
      </c>
      <c r="C8" s="407"/>
      <c r="D8" s="5"/>
      <c r="E8" s="5"/>
      <c r="F8" s="5"/>
      <c r="G8" s="5"/>
      <c r="H8" s="5"/>
      <c r="I8" s="5"/>
      <c r="J8" s="5"/>
      <c r="K8" s="5"/>
      <c r="L8" s="5"/>
      <c r="M8" s="5"/>
      <c r="N8" s="5"/>
      <c r="O8" s="5"/>
      <c r="P8" s="5"/>
    </row>
    <row r="9" spans="1:16" ht="59.25" hidden="1" customHeight="1" x14ac:dyDescent="0.2">
      <c r="A9" s="223" t="s">
        <v>3338</v>
      </c>
      <c r="B9" s="406" t="s">
        <v>3339</v>
      </c>
      <c r="C9" s="407"/>
      <c r="D9" s="5"/>
      <c r="E9" s="5"/>
      <c r="F9" s="5"/>
      <c r="G9" s="5"/>
      <c r="H9" s="5"/>
      <c r="I9" s="5"/>
      <c r="J9" s="5"/>
      <c r="K9" s="5"/>
      <c r="L9" s="5"/>
      <c r="M9" s="5"/>
      <c r="N9" s="5"/>
      <c r="O9" s="5"/>
      <c r="P9" s="5"/>
    </row>
    <row r="10" spans="1:16" ht="61.5" hidden="1" customHeight="1" x14ac:dyDescent="0.2">
      <c r="A10" s="223" t="s">
        <v>3338</v>
      </c>
      <c r="B10" s="406" t="s">
        <v>3340</v>
      </c>
      <c r="C10" s="407"/>
      <c r="D10" s="5"/>
      <c r="E10" s="5"/>
      <c r="F10" s="5"/>
      <c r="G10" s="5"/>
      <c r="H10" s="5"/>
      <c r="I10" s="5"/>
      <c r="J10" s="5"/>
      <c r="K10" s="5"/>
      <c r="L10" s="5"/>
      <c r="M10" s="5"/>
      <c r="N10" s="5"/>
      <c r="O10" s="5"/>
      <c r="P10" s="5"/>
    </row>
    <row r="11" spans="1:16" ht="43.5" hidden="1" customHeight="1" x14ac:dyDescent="0.2">
      <c r="A11" s="223" t="s">
        <v>3338</v>
      </c>
      <c r="B11" s="406" t="s">
        <v>3341</v>
      </c>
      <c r="C11" s="407"/>
      <c r="D11" s="5"/>
      <c r="E11" s="5"/>
      <c r="F11" s="5"/>
      <c r="G11" s="5"/>
      <c r="H11" s="5"/>
      <c r="I11" s="5"/>
      <c r="J11" s="5"/>
      <c r="K11" s="5"/>
      <c r="L11" s="5"/>
      <c r="M11" s="5"/>
      <c r="N11" s="5"/>
      <c r="O11" s="5"/>
      <c r="P11" s="5"/>
    </row>
    <row r="12" spans="1:16" ht="27.75" hidden="1" customHeight="1" x14ac:dyDescent="0.2">
      <c r="A12" s="223" t="s">
        <v>3342</v>
      </c>
      <c r="B12" s="406" t="s">
        <v>3343</v>
      </c>
      <c r="C12" s="407"/>
      <c r="D12" s="5"/>
      <c r="E12" s="5"/>
      <c r="F12" s="5"/>
      <c r="G12" s="5"/>
      <c r="H12" s="5"/>
      <c r="I12" s="5"/>
      <c r="J12" s="5"/>
      <c r="K12" s="5"/>
      <c r="L12" s="5"/>
      <c r="M12" s="5"/>
      <c r="N12" s="5"/>
      <c r="O12" s="5"/>
      <c r="P12" s="5"/>
    </row>
    <row r="13" spans="1:16" ht="27.75" hidden="1" customHeight="1" x14ac:dyDescent="0.2">
      <c r="A13" s="223" t="s">
        <v>3344</v>
      </c>
      <c r="B13" s="406" t="s">
        <v>3345</v>
      </c>
      <c r="C13" s="407"/>
      <c r="D13" s="5"/>
      <c r="E13" s="5"/>
      <c r="F13" s="5"/>
      <c r="G13" s="5"/>
      <c r="H13" s="5"/>
      <c r="I13" s="5"/>
      <c r="J13" s="5"/>
      <c r="K13" s="5"/>
      <c r="L13" s="5"/>
      <c r="M13" s="5"/>
      <c r="N13" s="5"/>
      <c r="O13" s="5"/>
      <c r="P13" s="5"/>
    </row>
    <row r="14" spans="1:16" ht="45.75" hidden="1" customHeight="1" x14ac:dyDescent="0.2">
      <c r="A14" s="223" t="s">
        <v>3346</v>
      </c>
      <c r="B14" s="406" t="s">
        <v>3347</v>
      </c>
      <c r="C14" s="407"/>
      <c r="D14" s="5"/>
      <c r="E14" s="5"/>
      <c r="F14" s="5"/>
      <c r="G14" s="5"/>
      <c r="H14" s="5"/>
      <c r="I14" s="5"/>
      <c r="J14" s="5"/>
      <c r="K14" s="5"/>
      <c r="L14" s="5"/>
      <c r="M14" s="5"/>
      <c r="N14" s="5"/>
      <c r="O14" s="5"/>
      <c r="P14" s="5"/>
    </row>
    <row r="15" spans="1:16" ht="45.75" hidden="1" customHeight="1" x14ac:dyDescent="0.2">
      <c r="A15" s="223" t="s">
        <v>3348</v>
      </c>
      <c r="B15" s="406" t="s">
        <v>3349</v>
      </c>
      <c r="C15" s="407"/>
      <c r="D15" s="5"/>
      <c r="E15" s="5"/>
      <c r="F15" s="5"/>
      <c r="G15" s="5"/>
      <c r="H15" s="5"/>
      <c r="I15" s="5"/>
      <c r="J15" s="5"/>
      <c r="K15" s="5"/>
      <c r="L15" s="5"/>
      <c r="M15" s="5"/>
      <c r="N15" s="5"/>
      <c r="O15" s="5"/>
      <c r="P15" s="5"/>
    </row>
    <row r="16" spans="1:16" ht="51" hidden="1" customHeight="1" x14ac:dyDescent="0.2">
      <c r="A16" s="223" t="s">
        <v>3350</v>
      </c>
      <c r="B16" s="406" t="s">
        <v>3351</v>
      </c>
      <c r="C16" s="407"/>
      <c r="D16" s="5"/>
      <c r="E16" s="5"/>
      <c r="F16" s="5"/>
      <c r="G16" s="5"/>
      <c r="H16" s="5"/>
      <c r="I16" s="5"/>
      <c r="J16" s="5"/>
      <c r="K16" s="5"/>
      <c r="L16" s="5"/>
      <c r="M16" s="5"/>
      <c r="N16" s="5"/>
      <c r="O16" s="5"/>
      <c r="P16" s="5"/>
    </row>
    <row r="17" spans="1:16" ht="27.75" hidden="1" customHeight="1" x14ac:dyDescent="0.2">
      <c r="A17" s="223" t="s">
        <v>3352</v>
      </c>
      <c r="B17" s="406" t="s">
        <v>3353</v>
      </c>
      <c r="C17" s="407"/>
      <c r="D17" s="5"/>
      <c r="E17" s="5"/>
      <c r="F17" s="5"/>
      <c r="G17" s="5"/>
      <c r="H17" s="5"/>
      <c r="I17" s="5"/>
      <c r="J17" s="5"/>
      <c r="K17" s="5"/>
      <c r="L17" s="5"/>
      <c r="M17" s="5"/>
      <c r="N17" s="5"/>
      <c r="O17" s="5"/>
      <c r="P17" s="5"/>
    </row>
    <row r="18" spans="1:16" ht="27.75" hidden="1" customHeight="1" x14ac:dyDescent="0.2">
      <c r="A18" s="223" t="s">
        <v>3354</v>
      </c>
      <c r="B18" s="406" t="s">
        <v>3355</v>
      </c>
      <c r="C18" s="407"/>
      <c r="D18" s="5"/>
      <c r="E18" s="5"/>
      <c r="F18" s="5"/>
      <c r="G18" s="5"/>
      <c r="H18" s="5"/>
      <c r="I18" s="5"/>
      <c r="J18" s="5"/>
      <c r="K18" s="5"/>
      <c r="L18" s="5"/>
      <c r="M18" s="5"/>
      <c r="N18" s="5"/>
      <c r="O18" s="5"/>
      <c r="P18" s="5"/>
    </row>
    <row r="19" spans="1:16" ht="45" hidden="1" customHeight="1" x14ac:dyDescent="0.2">
      <c r="A19" s="223" t="s">
        <v>3354</v>
      </c>
      <c r="B19" s="406" t="s">
        <v>3356</v>
      </c>
      <c r="C19" s="407"/>
      <c r="D19" s="5"/>
      <c r="E19" s="5"/>
      <c r="F19" s="5"/>
      <c r="G19" s="5"/>
      <c r="H19" s="5"/>
      <c r="I19" s="5"/>
      <c r="J19" s="5"/>
      <c r="K19" s="5"/>
      <c r="L19" s="5"/>
      <c r="M19" s="5"/>
      <c r="N19" s="5"/>
      <c r="O19" s="5"/>
      <c r="P19" s="5"/>
    </row>
    <row r="20" spans="1:16" ht="45" hidden="1" customHeight="1" x14ac:dyDescent="0.2">
      <c r="A20" s="223" t="s">
        <v>3357</v>
      </c>
      <c r="B20" s="406" t="s">
        <v>3358</v>
      </c>
      <c r="C20" s="407"/>
      <c r="D20" s="5"/>
      <c r="E20" s="5"/>
      <c r="F20" s="5"/>
      <c r="G20" s="5"/>
      <c r="H20" s="5"/>
      <c r="I20" s="5"/>
      <c r="J20" s="5"/>
      <c r="K20" s="5"/>
      <c r="L20" s="5"/>
      <c r="M20" s="5"/>
      <c r="N20" s="5"/>
      <c r="O20" s="5"/>
      <c r="P20" s="5"/>
    </row>
    <row r="21" spans="1:16" ht="30" hidden="1" customHeight="1" x14ac:dyDescent="0.2">
      <c r="A21" s="223" t="s">
        <v>3359</v>
      </c>
      <c r="B21" s="406" t="s">
        <v>3360</v>
      </c>
      <c r="C21" s="407"/>
      <c r="D21" s="5"/>
      <c r="E21" s="5"/>
      <c r="F21" s="5"/>
      <c r="G21" s="5"/>
      <c r="H21" s="5"/>
      <c r="I21" s="5"/>
      <c r="J21" s="5"/>
      <c r="K21" s="5"/>
      <c r="L21" s="5"/>
      <c r="M21" s="5"/>
      <c r="N21" s="5"/>
      <c r="O21" s="5"/>
      <c r="P21" s="5"/>
    </row>
    <row r="22" spans="1:16" ht="30" hidden="1" customHeight="1" x14ac:dyDescent="0.2">
      <c r="A22" s="223" t="s">
        <v>3361</v>
      </c>
      <c r="B22" s="406" t="s">
        <v>3362</v>
      </c>
      <c r="C22" s="407"/>
      <c r="D22" s="5"/>
      <c r="E22" s="5"/>
      <c r="F22" s="5"/>
      <c r="G22" s="5"/>
      <c r="H22" s="5"/>
      <c r="I22" s="5"/>
      <c r="J22" s="5"/>
      <c r="K22" s="5"/>
      <c r="L22" s="5"/>
      <c r="M22" s="5"/>
      <c r="N22" s="5"/>
      <c r="O22" s="5"/>
      <c r="P22" s="5"/>
    </row>
    <row r="23" spans="1:16" ht="30" hidden="1" customHeight="1" x14ac:dyDescent="0.2">
      <c r="A23" s="223" t="s">
        <v>3363</v>
      </c>
      <c r="B23" s="406" t="s">
        <v>3364</v>
      </c>
      <c r="C23" s="407"/>
      <c r="D23" s="5"/>
      <c r="E23" s="5"/>
      <c r="F23" s="5"/>
      <c r="G23" s="5"/>
      <c r="H23" s="5"/>
      <c r="I23" s="5"/>
      <c r="J23" s="5"/>
      <c r="K23" s="5"/>
      <c r="L23" s="5"/>
      <c r="M23" s="5"/>
      <c r="N23" s="5"/>
      <c r="O23" s="5"/>
      <c r="P23" s="5"/>
    </row>
    <row r="24" spans="1:16" ht="30" hidden="1" customHeight="1" x14ac:dyDescent="0.2">
      <c r="A24" s="223" t="s">
        <v>3365</v>
      </c>
      <c r="B24" s="406" t="s">
        <v>3366</v>
      </c>
      <c r="C24" s="407"/>
      <c r="D24" s="5"/>
      <c r="E24" s="5"/>
      <c r="F24" s="5"/>
      <c r="G24" s="5"/>
      <c r="H24" s="5"/>
      <c r="I24" s="5"/>
      <c r="J24" s="5"/>
      <c r="K24" s="5"/>
      <c r="L24" s="5"/>
      <c r="M24" s="5"/>
      <c r="N24" s="5"/>
      <c r="O24" s="5"/>
      <c r="P24" s="5"/>
    </row>
    <row r="25" spans="1:16" ht="30" hidden="1" customHeight="1" x14ac:dyDescent="0.2">
      <c r="A25" s="223" t="s">
        <v>3367</v>
      </c>
      <c r="B25" s="406" t="s">
        <v>3368</v>
      </c>
      <c r="C25" s="407"/>
      <c r="D25" s="5"/>
      <c r="E25" s="5"/>
      <c r="F25" s="5"/>
      <c r="G25" s="5"/>
      <c r="H25" s="5"/>
      <c r="I25" s="5"/>
      <c r="J25" s="5"/>
      <c r="K25" s="5"/>
      <c r="L25" s="5"/>
      <c r="M25" s="5"/>
      <c r="N25" s="5"/>
      <c r="O25" s="5"/>
      <c r="P25" s="5"/>
    </row>
    <row r="26" spans="1:16" ht="30" hidden="1" customHeight="1" x14ac:dyDescent="0.2">
      <c r="A26" s="223" t="s">
        <v>3369</v>
      </c>
      <c r="B26" s="406" t="s">
        <v>3370</v>
      </c>
      <c r="C26" s="407"/>
      <c r="D26" s="5"/>
      <c r="E26" s="5"/>
      <c r="F26" s="5"/>
      <c r="G26" s="5"/>
      <c r="H26" s="5"/>
      <c r="I26" s="5"/>
      <c r="J26" s="5"/>
      <c r="K26" s="5"/>
      <c r="L26" s="5"/>
      <c r="M26" s="5"/>
      <c r="N26" s="5"/>
      <c r="O26" s="5"/>
      <c r="P26" s="5"/>
    </row>
    <row r="27" spans="1:16" ht="70.5" hidden="1" customHeight="1" x14ac:dyDescent="0.2">
      <c r="A27" s="223" t="s">
        <v>3371</v>
      </c>
      <c r="B27" s="406" t="s">
        <v>3372</v>
      </c>
      <c r="C27" s="407"/>
      <c r="D27" s="5"/>
      <c r="E27" s="5"/>
      <c r="F27" s="5"/>
      <c r="G27" s="5"/>
      <c r="H27" s="5"/>
      <c r="I27" s="5"/>
      <c r="J27" s="5"/>
      <c r="K27" s="5"/>
      <c r="L27" s="5"/>
      <c r="M27" s="5"/>
      <c r="N27" s="5"/>
      <c r="O27" s="5"/>
      <c r="P27" s="5"/>
    </row>
    <row r="28" spans="1:16" ht="48" hidden="1" customHeight="1" x14ac:dyDescent="0.2">
      <c r="A28" s="223" t="s">
        <v>3373</v>
      </c>
      <c r="B28" s="406" t="s">
        <v>3374</v>
      </c>
      <c r="C28" s="407"/>
      <c r="D28" s="5"/>
      <c r="E28" s="5"/>
      <c r="F28" s="5"/>
      <c r="G28" s="5"/>
      <c r="H28" s="5"/>
      <c r="I28" s="5"/>
      <c r="J28" s="5"/>
      <c r="K28" s="5"/>
      <c r="L28" s="5"/>
      <c r="M28" s="5"/>
      <c r="N28" s="5"/>
      <c r="O28" s="5"/>
      <c r="P28" s="5"/>
    </row>
    <row r="29" spans="1:16" ht="100.5" hidden="1" customHeight="1" x14ac:dyDescent="0.2">
      <c r="A29" s="223" t="s">
        <v>3375</v>
      </c>
      <c r="B29" s="406" t="s">
        <v>3376</v>
      </c>
      <c r="C29" s="407"/>
      <c r="D29" s="5"/>
      <c r="E29" s="5"/>
      <c r="F29" s="5"/>
      <c r="G29" s="5"/>
      <c r="H29" s="5"/>
      <c r="I29" s="5"/>
      <c r="J29" s="5"/>
      <c r="K29" s="5"/>
      <c r="L29" s="5"/>
      <c r="M29" s="5"/>
      <c r="N29" s="5"/>
      <c r="O29" s="5"/>
      <c r="P29" s="5"/>
    </row>
    <row r="30" spans="1:16" ht="45" hidden="1" customHeight="1" x14ac:dyDescent="0.2">
      <c r="A30" s="223" t="s">
        <v>3377</v>
      </c>
      <c r="B30" s="406" t="s">
        <v>3378</v>
      </c>
      <c r="C30" s="407"/>
      <c r="D30" s="5"/>
      <c r="E30" s="5"/>
      <c r="F30" s="5"/>
      <c r="G30" s="5"/>
      <c r="H30" s="5"/>
      <c r="I30" s="5"/>
      <c r="J30" s="5"/>
      <c r="K30" s="5"/>
      <c r="L30" s="5"/>
      <c r="M30" s="5"/>
      <c r="N30" s="5"/>
      <c r="O30" s="5"/>
      <c r="P30" s="5"/>
    </row>
    <row r="31" spans="1:16" ht="45" hidden="1" customHeight="1" x14ac:dyDescent="0.2">
      <c r="A31" s="223" t="s">
        <v>3379</v>
      </c>
      <c r="B31" s="406" t="s">
        <v>3380</v>
      </c>
      <c r="C31" s="407"/>
      <c r="D31" s="5"/>
      <c r="E31" s="5"/>
      <c r="F31" s="5"/>
      <c r="G31" s="5"/>
      <c r="H31" s="5"/>
      <c r="I31" s="5"/>
      <c r="J31" s="5"/>
      <c r="K31" s="5"/>
      <c r="L31" s="5"/>
      <c r="M31" s="5"/>
      <c r="N31" s="5"/>
      <c r="O31" s="5"/>
      <c r="P31" s="5"/>
    </row>
    <row r="32" spans="1:16" ht="45" hidden="1" customHeight="1" x14ac:dyDescent="0.2">
      <c r="A32" s="223" t="s">
        <v>3381</v>
      </c>
      <c r="B32" s="406" t="s">
        <v>3382</v>
      </c>
      <c r="C32" s="407"/>
      <c r="D32" s="5"/>
      <c r="E32" s="5"/>
      <c r="F32" s="5"/>
      <c r="G32" s="5"/>
      <c r="H32" s="5"/>
      <c r="I32" s="5"/>
      <c r="J32" s="5"/>
      <c r="K32" s="5"/>
      <c r="L32" s="5"/>
      <c r="M32" s="5"/>
      <c r="N32" s="5"/>
      <c r="O32" s="5"/>
      <c r="P32" s="5"/>
    </row>
    <row r="33" spans="1:16" ht="72" hidden="1" customHeight="1" x14ac:dyDescent="0.2">
      <c r="A33" s="223" t="s">
        <v>3383</v>
      </c>
      <c r="B33" s="406" t="s">
        <v>3384</v>
      </c>
      <c r="C33" s="407"/>
      <c r="D33" s="5"/>
      <c r="E33" s="5"/>
      <c r="F33" s="5"/>
      <c r="G33" s="5"/>
      <c r="H33" s="5"/>
      <c r="I33" s="5"/>
      <c r="J33" s="5"/>
      <c r="K33" s="5"/>
      <c r="L33" s="5"/>
      <c r="M33" s="5"/>
      <c r="N33" s="5"/>
      <c r="O33" s="5"/>
      <c r="P33" s="5"/>
    </row>
    <row r="34" spans="1:16" ht="79.5" hidden="1" customHeight="1" x14ac:dyDescent="0.2">
      <c r="A34" s="223" t="s">
        <v>3385</v>
      </c>
      <c r="B34" s="406" t="s">
        <v>3386</v>
      </c>
      <c r="C34" s="407"/>
      <c r="D34" s="5"/>
      <c r="E34" s="5"/>
      <c r="F34" s="5"/>
      <c r="G34" s="5"/>
      <c r="H34" s="5"/>
      <c r="I34" s="5"/>
      <c r="J34" s="5"/>
      <c r="K34" s="5"/>
      <c r="L34" s="5"/>
      <c r="M34" s="5"/>
      <c r="N34" s="5"/>
      <c r="O34" s="5"/>
      <c r="P34" s="5"/>
    </row>
    <row r="35" spans="1:16" ht="70.5" hidden="1" customHeight="1" x14ac:dyDescent="0.2">
      <c r="A35" s="223" t="s">
        <v>3387</v>
      </c>
      <c r="B35" s="406" t="s">
        <v>3388</v>
      </c>
      <c r="C35" s="407"/>
      <c r="D35" s="5"/>
      <c r="E35" s="5"/>
      <c r="F35" s="5"/>
      <c r="G35" s="5"/>
      <c r="H35" s="5"/>
      <c r="I35" s="5"/>
      <c r="J35" s="5"/>
      <c r="K35" s="5"/>
      <c r="L35" s="5"/>
      <c r="M35" s="5"/>
      <c r="N35" s="5"/>
      <c r="O35" s="5"/>
      <c r="P35" s="5"/>
    </row>
    <row r="36" spans="1:16" ht="45.75" hidden="1" customHeight="1" x14ac:dyDescent="0.2">
      <c r="A36" s="223" t="s">
        <v>3389</v>
      </c>
      <c r="B36" s="406" t="s">
        <v>3390</v>
      </c>
      <c r="C36" s="407"/>
      <c r="D36" s="5"/>
      <c r="E36" s="5"/>
      <c r="F36" s="5"/>
      <c r="G36" s="5"/>
      <c r="H36" s="5"/>
      <c r="I36" s="5"/>
      <c r="J36" s="5"/>
      <c r="K36" s="5"/>
      <c r="L36" s="5"/>
      <c r="M36" s="5"/>
      <c r="N36" s="5"/>
      <c r="O36" s="5"/>
      <c r="P36" s="5"/>
    </row>
    <row r="37" spans="1:16" ht="54.75" hidden="1" customHeight="1" x14ac:dyDescent="0.2">
      <c r="A37" s="223" t="s">
        <v>3391</v>
      </c>
      <c r="B37" s="406" t="s">
        <v>3392</v>
      </c>
      <c r="C37" s="407"/>
      <c r="D37" s="5"/>
      <c r="E37" s="5"/>
      <c r="F37" s="5"/>
      <c r="G37" s="5"/>
      <c r="H37" s="5"/>
      <c r="I37" s="5"/>
      <c r="J37" s="5"/>
      <c r="K37" s="5"/>
      <c r="L37" s="5"/>
      <c r="M37" s="5"/>
      <c r="N37" s="5"/>
      <c r="O37" s="5"/>
      <c r="P37" s="5"/>
    </row>
    <row r="38" spans="1:16" ht="37.5" hidden="1" customHeight="1" x14ac:dyDescent="0.2">
      <c r="A38" s="223" t="s">
        <v>3393</v>
      </c>
      <c r="B38" s="406" t="s">
        <v>3394</v>
      </c>
      <c r="C38" s="407"/>
      <c r="D38" s="5"/>
      <c r="E38" s="5"/>
      <c r="F38" s="5"/>
      <c r="G38" s="5"/>
      <c r="H38" s="5"/>
      <c r="I38" s="5"/>
      <c r="J38" s="5"/>
      <c r="K38" s="5"/>
      <c r="L38" s="5"/>
      <c r="M38" s="5"/>
      <c r="N38" s="5"/>
      <c r="O38" s="5"/>
      <c r="P38" s="5"/>
    </row>
    <row r="39" spans="1:16" ht="61.5" hidden="1" customHeight="1" x14ac:dyDescent="0.2">
      <c r="A39" s="223" t="s">
        <v>3395</v>
      </c>
      <c r="B39" s="406" t="s">
        <v>3396</v>
      </c>
      <c r="C39" s="407"/>
      <c r="D39" s="5"/>
      <c r="E39" s="5"/>
      <c r="F39" s="5"/>
      <c r="G39" s="5"/>
      <c r="H39" s="5"/>
      <c r="I39" s="5"/>
      <c r="J39" s="5"/>
      <c r="K39" s="5"/>
      <c r="L39" s="5"/>
      <c r="M39" s="5"/>
      <c r="N39" s="5"/>
      <c r="O39" s="5"/>
      <c r="P39" s="5"/>
    </row>
    <row r="40" spans="1:16" ht="53.25" hidden="1" customHeight="1" x14ac:dyDescent="0.2">
      <c r="A40" s="223" t="s">
        <v>3397</v>
      </c>
      <c r="B40" s="406" t="s">
        <v>3398</v>
      </c>
      <c r="C40" s="407"/>
      <c r="D40" s="5"/>
      <c r="E40" s="5"/>
      <c r="F40" s="5"/>
      <c r="G40" s="5"/>
      <c r="H40" s="5"/>
      <c r="I40" s="5"/>
      <c r="J40" s="5"/>
      <c r="K40" s="5"/>
      <c r="L40" s="5"/>
      <c r="M40" s="5"/>
      <c r="N40" s="5"/>
      <c r="O40" s="5"/>
      <c r="P40" s="5"/>
    </row>
    <row r="41" spans="1:16" ht="73.5" hidden="1" customHeight="1" x14ac:dyDescent="0.2">
      <c r="A41" s="223" t="s">
        <v>3399</v>
      </c>
      <c r="B41" s="406" t="s">
        <v>3400</v>
      </c>
      <c r="C41" s="407"/>
      <c r="D41" s="5"/>
      <c r="E41" s="5"/>
      <c r="F41" s="5"/>
      <c r="G41" s="5"/>
      <c r="H41" s="5"/>
      <c r="I41" s="5"/>
      <c r="J41" s="5"/>
      <c r="K41" s="5"/>
      <c r="L41" s="5"/>
      <c r="M41" s="5"/>
      <c r="N41" s="5"/>
      <c r="O41" s="5"/>
      <c r="P41" s="5"/>
    </row>
    <row r="42" spans="1:16" ht="57.75" hidden="1" customHeight="1" x14ac:dyDescent="0.2">
      <c r="A42" s="223" t="s">
        <v>3401</v>
      </c>
      <c r="B42" s="406" t="s">
        <v>3402</v>
      </c>
      <c r="C42" s="407"/>
      <c r="D42" s="5"/>
      <c r="E42" s="5"/>
      <c r="F42" s="5"/>
      <c r="G42" s="5"/>
      <c r="H42" s="5"/>
      <c r="I42" s="5"/>
      <c r="J42" s="5"/>
      <c r="K42" s="5"/>
      <c r="L42" s="5"/>
      <c r="M42" s="5"/>
      <c r="N42" s="5"/>
      <c r="O42" s="5"/>
      <c r="P42" s="5"/>
    </row>
    <row r="43" spans="1:16" ht="84" hidden="1" customHeight="1" x14ac:dyDescent="0.2">
      <c r="A43" s="223" t="s">
        <v>3403</v>
      </c>
      <c r="B43" s="406" t="s">
        <v>3404</v>
      </c>
      <c r="C43" s="407"/>
      <c r="D43" s="5"/>
      <c r="E43" s="5"/>
      <c r="F43" s="5"/>
      <c r="G43" s="5"/>
      <c r="H43" s="5"/>
      <c r="I43" s="5"/>
      <c r="J43" s="5"/>
      <c r="K43" s="5"/>
      <c r="L43" s="5"/>
      <c r="M43" s="5"/>
      <c r="N43" s="5"/>
      <c r="O43" s="5"/>
      <c r="P43" s="5"/>
    </row>
    <row r="44" spans="1:16" ht="48" hidden="1" customHeight="1" x14ac:dyDescent="0.2">
      <c r="A44" s="223" t="s">
        <v>3405</v>
      </c>
      <c r="B44" s="406" t="s">
        <v>3406</v>
      </c>
      <c r="C44" s="407"/>
      <c r="D44" s="5"/>
      <c r="E44" s="5"/>
      <c r="F44" s="5"/>
      <c r="G44" s="5"/>
      <c r="H44" s="5"/>
      <c r="I44" s="5"/>
      <c r="J44" s="5"/>
      <c r="K44" s="5"/>
      <c r="L44" s="5"/>
      <c r="M44" s="5"/>
      <c r="N44" s="5"/>
      <c r="O44" s="5"/>
      <c r="P44" s="5"/>
    </row>
    <row r="45" spans="1:16" ht="57" hidden="1" customHeight="1" x14ac:dyDescent="0.2">
      <c r="A45" s="223" t="s">
        <v>3407</v>
      </c>
      <c r="B45" s="406" t="s">
        <v>3408</v>
      </c>
      <c r="C45" s="407"/>
      <c r="D45" s="5"/>
      <c r="E45" s="5"/>
      <c r="F45" s="5"/>
      <c r="G45" s="5"/>
      <c r="H45" s="5"/>
      <c r="I45" s="5"/>
      <c r="J45" s="5"/>
      <c r="K45" s="5"/>
      <c r="L45" s="5"/>
      <c r="M45" s="5"/>
      <c r="N45" s="5"/>
      <c r="O45" s="5"/>
      <c r="P45" s="5"/>
    </row>
    <row r="46" spans="1:16" ht="73.5" hidden="1" customHeight="1" x14ac:dyDescent="0.2">
      <c r="A46" s="223" t="s">
        <v>3409</v>
      </c>
      <c r="B46" s="417" t="s">
        <v>3410</v>
      </c>
      <c r="C46" s="407"/>
      <c r="D46" s="5"/>
      <c r="E46" s="5"/>
      <c r="F46" s="5"/>
      <c r="G46" s="5"/>
      <c r="H46" s="5"/>
      <c r="I46" s="5"/>
      <c r="J46" s="5"/>
      <c r="K46" s="5"/>
      <c r="L46" s="5"/>
      <c r="M46" s="5"/>
      <c r="N46" s="5"/>
      <c r="O46" s="5"/>
      <c r="P46" s="5"/>
    </row>
    <row r="47" spans="1:16" ht="66" hidden="1" customHeight="1" x14ac:dyDescent="0.2">
      <c r="A47" s="39" t="s">
        <v>3411</v>
      </c>
      <c r="B47" s="418" t="s">
        <v>3412</v>
      </c>
      <c r="C47" s="418"/>
      <c r="D47" s="5"/>
      <c r="E47" s="5"/>
      <c r="F47" s="5"/>
      <c r="G47" s="5"/>
      <c r="H47" s="5"/>
      <c r="I47" s="5"/>
      <c r="J47" s="5"/>
      <c r="K47" s="5"/>
      <c r="L47" s="5"/>
      <c r="M47" s="5"/>
      <c r="N47" s="5"/>
      <c r="O47" s="5"/>
      <c r="P47" s="5"/>
    </row>
    <row r="48" spans="1:16" ht="123.75" customHeight="1" x14ac:dyDescent="0.2">
      <c r="A48" s="202" t="s">
        <v>3413</v>
      </c>
      <c r="B48" s="416" t="s">
        <v>3414</v>
      </c>
      <c r="C48" s="415"/>
      <c r="D48" s="5"/>
      <c r="E48" s="5"/>
      <c r="F48" s="5"/>
      <c r="G48" s="5"/>
      <c r="H48" s="5"/>
      <c r="I48" s="5"/>
      <c r="J48" s="5"/>
      <c r="K48" s="5"/>
      <c r="L48" s="5"/>
      <c r="M48" s="5"/>
      <c r="N48" s="5"/>
      <c r="O48" s="5"/>
      <c r="P48" s="5"/>
    </row>
    <row r="49" spans="1:16" ht="34.5" customHeight="1" x14ac:dyDescent="0.2">
      <c r="A49" s="202" t="s">
        <v>3415</v>
      </c>
      <c r="B49" s="414" t="s">
        <v>3416</v>
      </c>
      <c r="C49" s="415"/>
      <c r="D49" s="5"/>
      <c r="E49" s="5"/>
      <c r="F49" s="5"/>
      <c r="G49" s="5"/>
      <c r="H49" s="5"/>
      <c r="I49" s="5"/>
      <c r="J49" s="5"/>
      <c r="K49" s="5"/>
      <c r="L49" s="5"/>
      <c r="M49" s="5"/>
      <c r="N49" s="5"/>
      <c r="O49" s="5"/>
      <c r="P49" s="5"/>
    </row>
    <row r="50" spans="1:16" ht="34.5" customHeight="1" x14ac:dyDescent="0.2">
      <c r="A50" s="202" t="s">
        <v>3417</v>
      </c>
      <c r="B50" s="414" t="s">
        <v>3418</v>
      </c>
      <c r="C50" s="415"/>
      <c r="D50" s="5"/>
      <c r="E50" s="5"/>
      <c r="F50" s="5"/>
      <c r="G50" s="5"/>
      <c r="H50" s="5"/>
      <c r="I50" s="5"/>
      <c r="J50" s="5"/>
      <c r="K50" s="5"/>
      <c r="L50" s="5"/>
      <c r="M50" s="5"/>
      <c r="N50" s="5"/>
      <c r="O50" s="5"/>
      <c r="P50" s="5"/>
    </row>
    <row r="51" spans="1:16" ht="31.5" customHeight="1" x14ac:dyDescent="0.2">
      <c r="A51" s="224" t="s">
        <v>3419</v>
      </c>
      <c r="B51" s="406" t="s">
        <v>3420</v>
      </c>
      <c r="C51" s="407"/>
      <c r="D51" s="5"/>
      <c r="E51" s="5"/>
      <c r="F51" s="5"/>
      <c r="G51" s="5"/>
      <c r="H51" s="5"/>
      <c r="I51" s="5"/>
      <c r="J51" s="5"/>
      <c r="K51" s="5"/>
      <c r="L51" s="5"/>
      <c r="M51" s="5"/>
      <c r="N51" s="5"/>
      <c r="O51" s="5"/>
      <c r="P51" s="5"/>
    </row>
    <row r="52" spans="1:16" ht="31.5" customHeight="1" x14ac:dyDescent="0.2">
      <c r="A52" s="224" t="s">
        <v>3421</v>
      </c>
      <c r="B52" s="406" t="s">
        <v>3422</v>
      </c>
      <c r="C52" s="407"/>
      <c r="D52" s="5"/>
      <c r="E52" s="5"/>
      <c r="F52" s="5"/>
      <c r="G52" s="5"/>
      <c r="H52" s="5"/>
      <c r="I52" s="5"/>
      <c r="J52" s="5"/>
      <c r="K52" s="5"/>
      <c r="L52" s="5"/>
      <c r="M52" s="5"/>
      <c r="N52" s="5"/>
      <c r="O52" s="5"/>
      <c r="P52" s="5"/>
    </row>
    <row r="53" spans="1:16" ht="31.5" customHeight="1" x14ac:dyDescent="0.2">
      <c r="A53" s="224" t="s">
        <v>3423</v>
      </c>
      <c r="B53" s="419" t="s">
        <v>3424</v>
      </c>
      <c r="C53" s="420"/>
      <c r="D53" s="5"/>
      <c r="E53" s="5"/>
      <c r="F53" s="5"/>
      <c r="G53" s="5"/>
      <c r="H53" s="5"/>
      <c r="I53" s="5"/>
      <c r="J53" s="5"/>
      <c r="K53" s="5"/>
      <c r="L53" s="5"/>
      <c r="M53" s="5"/>
      <c r="N53" s="5"/>
      <c r="O53" s="5"/>
      <c r="P53" s="5"/>
    </row>
    <row r="54" spans="1:16" ht="31.5" customHeight="1" x14ac:dyDescent="0.2">
      <c r="A54" s="224" t="s">
        <v>3425</v>
      </c>
      <c r="B54" s="419" t="s">
        <v>3426</v>
      </c>
      <c r="C54" s="420"/>
      <c r="D54" s="5"/>
      <c r="E54" s="5"/>
      <c r="F54" s="5"/>
      <c r="G54" s="5"/>
      <c r="H54" s="5"/>
      <c r="I54" s="5"/>
      <c r="J54" s="5"/>
      <c r="K54" s="5"/>
      <c r="L54" s="5"/>
      <c r="M54" s="5"/>
      <c r="N54" s="5"/>
      <c r="O54" s="5"/>
      <c r="P54" s="5"/>
    </row>
    <row r="55" spans="1:16" ht="54.6" customHeight="1" x14ac:dyDescent="0.2">
      <c r="A55" s="224" t="s">
        <v>3427</v>
      </c>
      <c r="B55" s="419" t="s">
        <v>3428</v>
      </c>
      <c r="C55" s="420"/>
      <c r="D55" s="5"/>
      <c r="E55" s="5"/>
      <c r="F55" s="5"/>
      <c r="G55" s="5"/>
      <c r="H55" s="5"/>
      <c r="I55" s="5"/>
      <c r="J55" s="5"/>
      <c r="K55" s="5"/>
      <c r="L55" s="5"/>
      <c r="M55" s="5"/>
      <c r="N55" s="5"/>
      <c r="O55" s="5"/>
      <c r="P55" s="5"/>
    </row>
    <row r="56" spans="1:16" ht="54.6" customHeight="1" x14ac:dyDescent="0.2">
      <c r="A56" s="224" t="s">
        <v>3429</v>
      </c>
      <c r="B56" s="419" t="s">
        <v>3430</v>
      </c>
      <c r="C56" s="420"/>
      <c r="D56" s="5"/>
      <c r="E56" s="5"/>
      <c r="F56" s="5"/>
      <c r="G56" s="5"/>
      <c r="H56" s="5"/>
      <c r="I56" s="5"/>
      <c r="J56" s="5"/>
      <c r="K56" s="5"/>
      <c r="L56" s="5"/>
      <c r="M56" s="5"/>
      <c r="N56" s="5"/>
      <c r="O56" s="5"/>
      <c r="P56" s="5"/>
    </row>
    <row r="57" spans="1:16" ht="54" customHeight="1" x14ac:dyDescent="0.2">
      <c r="A57" s="224" t="s">
        <v>3431</v>
      </c>
      <c r="B57" s="419" t="s">
        <v>3432</v>
      </c>
      <c r="C57" s="420"/>
      <c r="D57" s="5"/>
      <c r="E57" s="5"/>
      <c r="F57" s="5"/>
      <c r="G57" s="5"/>
      <c r="H57" s="5"/>
      <c r="I57" s="5"/>
      <c r="J57" s="5"/>
      <c r="K57" s="5"/>
      <c r="L57" s="5"/>
      <c r="M57" s="5"/>
      <c r="N57" s="5"/>
      <c r="O57" s="5"/>
      <c r="P57" s="5"/>
    </row>
    <row r="58" spans="1:16" ht="31.15" customHeight="1" x14ac:dyDescent="0.2">
      <c r="A58" s="270" t="s">
        <v>3433</v>
      </c>
      <c r="B58" s="412" t="s">
        <v>3434</v>
      </c>
      <c r="C58" s="413"/>
      <c r="D58" s="5"/>
      <c r="E58" s="5"/>
      <c r="F58" s="5"/>
      <c r="G58" s="5"/>
      <c r="H58" s="5"/>
      <c r="I58" s="5"/>
      <c r="J58" s="5"/>
      <c r="K58" s="5"/>
      <c r="L58" s="5"/>
      <c r="M58" s="5"/>
      <c r="N58" s="5"/>
      <c r="O58" s="5"/>
      <c r="P58" s="5"/>
    </row>
    <row r="59" spans="1:16" ht="46.5" customHeight="1" x14ac:dyDescent="0.2">
      <c r="A59" s="302" t="s">
        <v>3435</v>
      </c>
      <c r="B59" s="404" t="s">
        <v>3436</v>
      </c>
      <c r="C59" s="405"/>
      <c r="D59" s="298"/>
      <c r="E59" s="5"/>
      <c r="F59" s="5"/>
      <c r="G59" s="5"/>
      <c r="H59" s="5"/>
      <c r="I59" s="5"/>
      <c r="J59" s="5"/>
      <c r="K59" s="5"/>
      <c r="L59" s="5"/>
      <c r="M59" s="5"/>
      <c r="N59" s="5"/>
      <c r="O59" s="5"/>
      <c r="P59" s="5"/>
    </row>
    <row r="60" spans="1:16" ht="39" customHeight="1" x14ac:dyDescent="0.2">
      <c r="A60" s="329" t="s">
        <v>3437</v>
      </c>
      <c r="B60" s="404" t="s">
        <v>3438</v>
      </c>
      <c r="C60" s="405"/>
      <c r="D60" s="328"/>
      <c r="E60" s="327"/>
      <c r="F60" s="327"/>
      <c r="G60" s="327"/>
      <c r="H60" s="327"/>
      <c r="I60" s="327"/>
      <c r="J60" s="327"/>
      <c r="K60" s="327"/>
      <c r="L60" s="327"/>
      <c r="M60" s="327"/>
      <c r="N60" s="327"/>
      <c r="O60" s="327"/>
      <c r="P60" s="327"/>
    </row>
    <row r="61" spans="1:16" ht="39" customHeight="1" x14ac:dyDescent="0.2">
      <c r="A61" s="329" t="s">
        <v>3439</v>
      </c>
      <c r="B61" s="404" t="s">
        <v>3440</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6" width="14.42578125" style="317" customWidth="1"/>
    <col min="27" max="16384" width="14.42578125" style="317"/>
  </cols>
  <sheetData>
    <row r="2" spans="1:23" ht="37.5" customHeight="1" x14ac:dyDescent="0.2">
      <c r="A2" s="343" t="s">
        <v>1970</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5" t="s">
        <v>1972</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24875</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74" t="s">
        <v>1976</v>
      </c>
      <c r="F7" s="347" t="s">
        <v>1977</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74"/>
      <c r="F8" s="349" t="s">
        <v>1980</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1981</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1982</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1983</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1984</v>
      </c>
      <c r="G12" s="33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74"/>
      <c r="F13" s="371" t="s">
        <v>1988</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70" t="str">
        <f>'PR-RAS'!B6</f>
        <v>PRIHODI POSLOVANJA (šifre 61+62+63+64+65+66+67+68)</v>
      </c>
      <c r="C17" s="366"/>
      <c r="D17" s="366"/>
      <c r="E17" s="366"/>
      <c r="F17" s="367"/>
      <c r="G17" s="28" t="str">
        <f>'PR-RAS'!C6</f>
        <v>6</v>
      </c>
      <c r="H17" s="275">
        <f>'PR-RAS'!D6</f>
        <v>2773411.81</v>
      </c>
      <c r="I17" s="275">
        <f>'PR-RAS'!E6</f>
        <v>3035550.0900000003</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2738865.8</v>
      </c>
      <c r="I18" s="275">
        <f>'PR-RAS'!E152</f>
        <v>3000533.1000000006</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275154.37999999954</v>
      </c>
      <c r="I20" s="275">
        <f>'PR-RAS'!E650</f>
        <v>387051.3600000001</v>
      </c>
      <c r="J20" s="5"/>
      <c r="K20" s="5"/>
      <c r="L20" s="5"/>
      <c r="M20" s="5"/>
      <c r="N20" s="5"/>
      <c r="O20" s="5"/>
      <c r="P20" s="5"/>
      <c r="Q20" s="5"/>
      <c r="R20" s="5"/>
      <c r="S20" s="5"/>
      <c r="T20" s="5"/>
      <c r="U20" s="5"/>
      <c r="V20" s="5"/>
      <c r="W20" s="5"/>
    </row>
    <row r="21" spans="1:23" ht="29.25" customHeight="1" x14ac:dyDescent="0.2">
      <c r="A21" s="200" t="s">
        <v>1989</v>
      </c>
      <c r="B21" s="354" t="s">
        <v>8</v>
      </c>
      <c r="C21" s="355"/>
      <c r="D21" s="355"/>
      <c r="E21" s="355"/>
      <c r="F21" s="356"/>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1989</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1989</v>
      </c>
      <c r="B32" s="354" t="s">
        <v>8</v>
      </c>
      <c r="C32" s="355"/>
      <c r="D32" s="355"/>
      <c r="E32" s="355"/>
      <c r="F32" s="356"/>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54" t="s">
        <v>8</v>
      </c>
      <c r="C37" s="355"/>
      <c r="D37" s="355"/>
      <c r="E37" s="355"/>
      <c r="F37" s="356"/>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70" t="str">
        <f>OBVEZE!B5</f>
        <v>Stanje obveza 1. siječnja (=stanju obveza iz Izvještaja o obvezama na 31. prosinca prethodne godine)</v>
      </c>
      <c r="C38" s="366"/>
      <c r="D38" s="366"/>
      <c r="E38" s="366"/>
      <c r="F38" s="367"/>
      <c r="G38" s="126" t="str">
        <f>OBVEZE!C5</f>
        <v>V001</v>
      </c>
      <c r="H38" s="275">
        <f>OBVEZE!D5</f>
        <v>446327.28</v>
      </c>
      <c r="I38" s="275" t="s">
        <v>1995</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1995</v>
      </c>
      <c r="I39" s="275">
        <f>OBVEZE!D44</f>
        <v>479937.55000000028</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1995</v>
      </c>
      <c r="I40" s="275">
        <f>OBVEZE!D45</f>
        <v>1413.23</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1995</v>
      </c>
      <c r="I41" s="276">
        <f>OBVEZE!D104</f>
        <v>478524.32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1996</v>
      </c>
      <c r="F44" s="357"/>
      <c r="G44" s="229"/>
      <c r="H44" s="358" t="s">
        <v>1997</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1012" sqref="E101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4" width="14.42578125" style="46" customWidth="1"/>
    <col min="15"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2773411.81</v>
      </c>
      <c r="E6" s="60">
        <f>E7+E43+E49+E82+E106+E125+E134+E140</f>
        <v>3035550.0900000003</v>
      </c>
      <c r="F6" s="45">
        <f t="shared" ref="F6:F132" si="0">IF(D6&lt;&gt;0,IF(E6/D6&gt;=100,"&gt;&gt;100",E6/D6*100),"-")</f>
        <v>109.45183398494291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30800</v>
      </c>
      <c r="E49" s="60">
        <f>E50+E53+E58+E61+E64+E68+E71+E74+E77</f>
        <v>34400</v>
      </c>
      <c r="F49" s="45">
        <f t="shared" si="0"/>
        <v>111.68831168831169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30800</v>
      </c>
      <c r="E68" s="60">
        <f t="shared" si="11"/>
        <v>34400</v>
      </c>
      <c r="F68" s="45">
        <f t="shared" si="0"/>
        <v>111.68831168831169</v>
      </c>
    </row>
    <row r="69" spans="1:6" ht="12.75" customHeight="1" x14ac:dyDescent="0.2">
      <c r="A69" s="63" t="s">
        <v>141</v>
      </c>
      <c r="B69" s="64" t="s">
        <v>142</v>
      </c>
      <c r="C69" s="247" t="s">
        <v>141</v>
      </c>
      <c r="D69" s="194">
        <v>30800</v>
      </c>
      <c r="E69" s="194">
        <v>34400</v>
      </c>
      <c r="F69" s="45">
        <f t="shared" si="0"/>
        <v>111.68831168831169</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132390.06</v>
      </c>
      <c r="E106" s="336">
        <f>E107+E112+E120+E124</f>
        <v>133030.64000000001</v>
      </c>
      <c r="F106" s="71">
        <f t="shared" si="0"/>
        <v>100.4838580781669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132390.06</v>
      </c>
      <c r="E112" s="60">
        <f t="shared" si="20"/>
        <v>133030.64000000001</v>
      </c>
      <c r="F112" s="45">
        <f t="shared" si="0"/>
        <v>100.4838580781669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132390.06</v>
      </c>
      <c r="E117" s="194">
        <v>133030.64000000001</v>
      </c>
      <c r="F117" s="45">
        <f t="shared" si="0"/>
        <v>100.4838580781669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80540.3</v>
      </c>
      <c r="E125" s="60">
        <f t="shared" si="22"/>
        <v>61654.77</v>
      </c>
      <c r="F125" s="45">
        <f t="shared" si="0"/>
        <v>76.551453123467368</v>
      </c>
    </row>
    <row r="126" spans="1:6" ht="12.75" customHeight="1" x14ac:dyDescent="0.2">
      <c r="A126" s="63">
        <v>661</v>
      </c>
      <c r="B126" s="65" t="s">
        <v>255</v>
      </c>
      <c r="C126" s="247" t="s">
        <v>256</v>
      </c>
      <c r="D126" s="60">
        <f t="shared" ref="D126:E126" si="23">SUM(D127:D128)</f>
        <v>80240.3</v>
      </c>
      <c r="E126" s="60">
        <f t="shared" si="23"/>
        <v>58654.77</v>
      </c>
      <c r="F126" s="45">
        <f t="shared" si="0"/>
        <v>73.098891704043965</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80240.3</v>
      </c>
      <c r="E128" s="194">
        <v>58654.77</v>
      </c>
      <c r="F128" s="45">
        <f t="shared" si="0"/>
        <v>73.098891704043965</v>
      </c>
    </row>
    <row r="129" spans="1:6" ht="36" x14ac:dyDescent="0.2">
      <c r="A129" s="63">
        <v>663</v>
      </c>
      <c r="B129" s="182" t="s">
        <v>261</v>
      </c>
      <c r="C129" s="247" t="s">
        <v>262</v>
      </c>
      <c r="D129" s="60">
        <f t="shared" ref="D129:E129" si="24">SUM(D130:D133)</f>
        <v>300</v>
      </c>
      <c r="E129" s="60">
        <f t="shared" si="24"/>
        <v>3000</v>
      </c>
      <c r="F129" s="45">
        <f t="shared" si="0"/>
        <v>1000</v>
      </c>
    </row>
    <row r="130" spans="1:6" ht="12.75" customHeight="1" x14ac:dyDescent="0.2">
      <c r="A130" s="63">
        <v>6631</v>
      </c>
      <c r="B130" s="65" t="s">
        <v>263</v>
      </c>
      <c r="C130" s="247" t="s">
        <v>264</v>
      </c>
      <c r="D130" s="194">
        <v>300</v>
      </c>
      <c r="E130" s="194">
        <v>3000</v>
      </c>
      <c r="F130" s="45">
        <f t="shared" si="0"/>
        <v>1000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2529681.4500000002</v>
      </c>
      <c r="E134" s="60">
        <f t="shared" si="25"/>
        <v>2806464.68</v>
      </c>
      <c r="F134" s="45">
        <f t="shared" ref="F134:F229" si="26">IF(D134&lt;&gt;0,IF(E134/D134&gt;=100,"&gt;&gt;100",E134/D134*100),"-")</f>
        <v>110.94142624163213</v>
      </c>
    </row>
    <row r="135" spans="1:6" ht="24" x14ac:dyDescent="0.2">
      <c r="A135" s="63">
        <v>671</v>
      </c>
      <c r="B135" s="182" t="s">
        <v>273</v>
      </c>
      <c r="C135" s="247" t="s">
        <v>274</v>
      </c>
      <c r="D135" s="60">
        <f t="shared" ref="D135:E135" si="27">SUM(D136:D138)</f>
        <v>2529681.4500000002</v>
      </c>
      <c r="E135" s="60">
        <f t="shared" si="27"/>
        <v>2806464.68</v>
      </c>
      <c r="F135" s="45">
        <f t="shared" si="26"/>
        <v>110.94142624163213</v>
      </c>
    </row>
    <row r="136" spans="1:6" ht="12.75" customHeight="1" x14ac:dyDescent="0.2">
      <c r="A136" s="63">
        <v>6711</v>
      </c>
      <c r="B136" s="65" t="s">
        <v>275</v>
      </c>
      <c r="C136" s="247" t="s">
        <v>276</v>
      </c>
      <c r="D136" s="194">
        <v>2523956.4500000002</v>
      </c>
      <c r="E136" s="194">
        <v>2806464.68</v>
      </c>
      <c r="F136" s="45">
        <f t="shared" si="26"/>
        <v>111.1930707045282</v>
      </c>
    </row>
    <row r="137" spans="1:6" ht="24" x14ac:dyDescent="0.2">
      <c r="A137" s="63">
        <v>6712</v>
      </c>
      <c r="B137" s="182" t="s">
        <v>277</v>
      </c>
      <c r="C137" s="247" t="s">
        <v>278</v>
      </c>
      <c r="D137" s="194">
        <v>5725</v>
      </c>
      <c r="E137" s="194">
        <v>0</v>
      </c>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2738865.8</v>
      </c>
      <c r="E152" s="60">
        <f>E153+E164+E202+E221+E230+E262+E273</f>
        <v>3000533.1000000006</v>
      </c>
      <c r="F152" s="45">
        <f t="shared" si="26"/>
        <v>109.55385619843079</v>
      </c>
    </row>
    <row r="153" spans="1:6" ht="12.75" customHeight="1" x14ac:dyDescent="0.2">
      <c r="A153" s="63">
        <v>31</v>
      </c>
      <c r="B153" s="64" t="s">
        <v>308</v>
      </c>
      <c r="C153" s="247" t="s">
        <v>309</v>
      </c>
      <c r="D153" s="60">
        <f t="shared" ref="D153:E153" si="30">D154+D159+D160</f>
        <v>2267098.15</v>
      </c>
      <c r="E153" s="60">
        <f t="shared" si="30"/>
        <v>2508485.8300000005</v>
      </c>
      <c r="F153" s="45">
        <f t="shared" si="26"/>
        <v>110.64742962275369</v>
      </c>
    </row>
    <row r="154" spans="1:6" ht="12.75" customHeight="1" x14ac:dyDescent="0.2">
      <c r="A154" s="63">
        <v>311</v>
      </c>
      <c r="B154" s="64" t="s">
        <v>310</v>
      </c>
      <c r="C154" s="247" t="s">
        <v>311</v>
      </c>
      <c r="D154" s="60">
        <f t="shared" ref="D154:E154" si="31">SUM(D155:D158)</f>
        <v>1822359.88</v>
      </c>
      <c r="E154" s="60">
        <f t="shared" si="31"/>
        <v>2021622.6500000001</v>
      </c>
      <c r="F154" s="45">
        <f t="shared" si="26"/>
        <v>110.93432599053928</v>
      </c>
    </row>
    <row r="155" spans="1:6" ht="12.75" customHeight="1" x14ac:dyDescent="0.2">
      <c r="A155" s="63">
        <v>3111</v>
      </c>
      <c r="B155" s="64" t="s">
        <v>312</v>
      </c>
      <c r="C155" s="247" t="s">
        <v>313</v>
      </c>
      <c r="D155" s="194">
        <v>1822359.88</v>
      </c>
      <c r="E155" s="194">
        <v>1945337.28</v>
      </c>
      <c r="F155" s="45">
        <f t="shared" si="26"/>
        <v>106.74824996696044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57030.84</v>
      </c>
      <c r="F157" s="45" t="str">
        <f t="shared" si="26"/>
        <v>-</v>
      </c>
    </row>
    <row r="158" spans="1:6" ht="12.75" customHeight="1" x14ac:dyDescent="0.2">
      <c r="A158" s="63">
        <v>3114</v>
      </c>
      <c r="B158" s="65" t="s">
        <v>318</v>
      </c>
      <c r="C158" s="247" t="s">
        <v>319</v>
      </c>
      <c r="D158" s="194">
        <v>0</v>
      </c>
      <c r="E158" s="194">
        <v>19254.53</v>
      </c>
      <c r="F158" s="45" t="str">
        <f t="shared" si="26"/>
        <v>-</v>
      </c>
    </row>
    <row r="159" spans="1:6" ht="12.75" customHeight="1" x14ac:dyDescent="0.2">
      <c r="A159" s="63">
        <v>312</v>
      </c>
      <c r="B159" s="65" t="s">
        <v>320</v>
      </c>
      <c r="C159" s="247" t="s">
        <v>321</v>
      </c>
      <c r="D159" s="194">
        <v>146010.10999999999</v>
      </c>
      <c r="E159" s="194">
        <v>154305.5</v>
      </c>
      <c r="F159" s="45">
        <f t="shared" si="26"/>
        <v>105.68138055645599</v>
      </c>
    </row>
    <row r="160" spans="1:6" ht="12.75" customHeight="1" x14ac:dyDescent="0.2">
      <c r="A160" s="63">
        <v>313</v>
      </c>
      <c r="B160" s="65" t="s">
        <v>322</v>
      </c>
      <c r="C160" s="247" t="s">
        <v>323</v>
      </c>
      <c r="D160" s="60">
        <f t="shared" ref="D160:E160" si="32">SUM(D161:D163)</f>
        <v>298728.15999999997</v>
      </c>
      <c r="E160" s="60">
        <f t="shared" si="32"/>
        <v>332557.68</v>
      </c>
      <c r="F160" s="45">
        <f t="shared" si="26"/>
        <v>111.32451657721188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298728.15999999997</v>
      </c>
      <c r="E162" s="194">
        <v>332557.68</v>
      </c>
      <c r="F162" s="45">
        <f t="shared" si="26"/>
        <v>111.32451657721188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456885.33999999997</v>
      </c>
      <c r="E164" s="60">
        <f>E165+E170+E178+E188+E189+E194</f>
        <v>477287.07999999996</v>
      </c>
      <c r="F164" s="45">
        <f t="shared" si="26"/>
        <v>104.46539606633034</v>
      </c>
    </row>
    <row r="165" spans="1:6" ht="12.75" customHeight="1" x14ac:dyDescent="0.2">
      <c r="A165" s="63">
        <v>321</v>
      </c>
      <c r="B165" s="64" t="s">
        <v>332</v>
      </c>
      <c r="C165" s="247" t="s">
        <v>333</v>
      </c>
      <c r="D165" s="60">
        <f t="shared" ref="D165:E165" si="33">SUM(D166:D169)</f>
        <v>47680.26</v>
      </c>
      <c r="E165" s="60">
        <f t="shared" si="33"/>
        <v>57809.409999999996</v>
      </c>
      <c r="F165" s="45">
        <f t="shared" si="26"/>
        <v>121.24390680755515</v>
      </c>
    </row>
    <row r="166" spans="1:6" ht="12.75" customHeight="1" x14ac:dyDescent="0.2">
      <c r="A166" s="63">
        <v>3211</v>
      </c>
      <c r="B166" s="64" t="s">
        <v>334</v>
      </c>
      <c r="C166" s="247" t="s">
        <v>335</v>
      </c>
      <c r="D166" s="194">
        <v>11660.75</v>
      </c>
      <c r="E166" s="194">
        <v>22509.53</v>
      </c>
      <c r="F166" s="45">
        <f t="shared" si="26"/>
        <v>193.03672576806807</v>
      </c>
    </row>
    <row r="167" spans="1:6" ht="12.75" customHeight="1" x14ac:dyDescent="0.2">
      <c r="A167" s="63">
        <v>3212</v>
      </c>
      <c r="B167" s="64" t="s">
        <v>336</v>
      </c>
      <c r="C167" s="247" t="s">
        <v>337</v>
      </c>
      <c r="D167" s="194">
        <v>33428.01</v>
      </c>
      <c r="E167" s="194">
        <v>34144.68</v>
      </c>
      <c r="F167" s="45">
        <f t="shared" si="26"/>
        <v>102.14392062225659</v>
      </c>
    </row>
    <row r="168" spans="1:6" ht="12.75" customHeight="1" x14ac:dyDescent="0.2">
      <c r="A168" s="63">
        <v>3213</v>
      </c>
      <c r="B168" s="64" t="s">
        <v>338</v>
      </c>
      <c r="C168" s="247" t="s">
        <v>339</v>
      </c>
      <c r="D168" s="194">
        <v>2591.5</v>
      </c>
      <c r="E168" s="194">
        <v>1155.2</v>
      </c>
      <c r="F168" s="45">
        <f t="shared" si="26"/>
        <v>44.576500096469232</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98123.53</v>
      </c>
      <c r="E170" s="60">
        <f t="shared" si="34"/>
        <v>92174.13</v>
      </c>
      <c r="F170" s="45">
        <f t="shared" si="26"/>
        <v>93.936826365704533</v>
      </c>
    </row>
    <row r="171" spans="1:6" ht="12.75" customHeight="1" x14ac:dyDescent="0.2">
      <c r="A171" s="63">
        <v>3221</v>
      </c>
      <c r="B171" s="64" t="s">
        <v>344</v>
      </c>
      <c r="C171" s="247" t="s">
        <v>345</v>
      </c>
      <c r="D171" s="194">
        <v>5181.3</v>
      </c>
      <c r="E171" s="194">
        <v>5845.52</v>
      </c>
      <c r="F171" s="45">
        <f t="shared" si="26"/>
        <v>112.8195626580202</v>
      </c>
    </row>
    <row r="172" spans="1:6" ht="12.75" customHeight="1" x14ac:dyDescent="0.2">
      <c r="A172" s="63">
        <v>3222</v>
      </c>
      <c r="B172" s="64" t="s">
        <v>346</v>
      </c>
      <c r="C172" s="247" t="s">
        <v>347</v>
      </c>
      <c r="D172" s="194">
        <v>45155.1</v>
      </c>
      <c r="E172" s="194">
        <v>44842.44</v>
      </c>
      <c r="F172" s="45">
        <f t="shared" si="26"/>
        <v>99.307586518466366</v>
      </c>
    </row>
    <row r="173" spans="1:6" ht="12.75" customHeight="1" x14ac:dyDescent="0.2">
      <c r="A173" s="63">
        <v>3223</v>
      </c>
      <c r="B173" s="65" t="s">
        <v>348</v>
      </c>
      <c r="C173" s="247" t="s">
        <v>349</v>
      </c>
      <c r="D173" s="194">
        <v>37027.99</v>
      </c>
      <c r="E173" s="194">
        <v>35612.68</v>
      </c>
      <c r="F173" s="45">
        <f t="shared" si="26"/>
        <v>96.177729333944413</v>
      </c>
    </row>
    <row r="174" spans="1:6" ht="12.75" customHeight="1" x14ac:dyDescent="0.2">
      <c r="A174" s="63">
        <v>3224</v>
      </c>
      <c r="B174" s="65" t="s">
        <v>350</v>
      </c>
      <c r="C174" s="247" t="s">
        <v>351</v>
      </c>
      <c r="D174" s="194">
        <v>4134.9399999999996</v>
      </c>
      <c r="E174" s="194">
        <v>4368.76</v>
      </c>
      <c r="F174" s="45">
        <f t="shared" si="26"/>
        <v>105.65473743270763</v>
      </c>
    </row>
    <row r="175" spans="1:6" ht="12.75" customHeight="1" x14ac:dyDescent="0.2">
      <c r="A175" s="63">
        <v>3225</v>
      </c>
      <c r="B175" s="65" t="s">
        <v>352</v>
      </c>
      <c r="C175" s="247" t="s">
        <v>353</v>
      </c>
      <c r="D175" s="194">
        <v>4455.62</v>
      </c>
      <c r="E175" s="194">
        <v>1504.73</v>
      </c>
      <c r="F175" s="45">
        <f t="shared" si="26"/>
        <v>33.771506546788103</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2168.58</v>
      </c>
      <c r="E177" s="194">
        <v>0</v>
      </c>
      <c r="F177" s="45">
        <f t="shared" si="26"/>
        <v>0</v>
      </c>
    </row>
    <row r="178" spans="1:6" ht="12.75" customHeight="1" x14ac:dyDescent="0.2">
      <c r="A178" s="63">
        <v>323</v>
      </c>
      <c r="B178" s="65" t="s">
        <v>358</v>
      </c>
      <c r="C178" s="247" t="s">
        <v>359</v>
      </c>
      <c r="D178" s="60">
        <f t="shared" ref="D178:E178" si="35">SUM(D179:D187)</f>
        <v>279857.93</v>
      </c>
      <c r="E178" s="60">
        <f t="shared" si="35"/>
        <v>300975.42</v>
      </c>
      <c r="F178" s="45">
        <f t="shared" si="26"/>
        <v>107.5457893939257</v>
      </c>
    </row>
    <row r="179" spans="1:6" ht="12.75" customHeight="1" x14ac:dyDescent="0.2">
      <c r="A179" s="63">
        <v>3231</v>
      </c>
      <c r="B179" s="65" t="s">
        <v>360</v>
      </c>
      <c r="C179" s="247" t="s">
        <v>361</v>
      </c>
      <c r="D179" s="194">
        <v>27336.54</v>
      </c>
      <c r="E179" s="194">
        <v>48827.61</v>
      </c>
      <c r="F179" s="45">
        <f t="shared" si="26"/>
        <v>178.61664277922515</v>
      </c>
    </row>
    <row r="180" spans="1:6" ht="12.75" customHeight="1" x14ac:dyDescent="0.2">
      <c r="A180" s="63">
        <v>3232</v>
      </c>
      <c r="B180" s="65" t="s">
        <v>362</v>
      </c>
      <c r="C180" s="247" t="s">
        <v>363</v>
      </c>
      <c r="D180" s="194">
        <v>17184.03</v>
      </c>
      <c r="E180" s="194">
        <v>18969.57</v>
      </c>
      <c r="F180" s="45">
        <f t="shared" si="26"/>
        <v>110.39069415032445</v>
      </c>
    </row>
    <row r="181" spans="1:6" ht="12.75" customHeight="1" x14ac:dyDescent="0.2">
      <c r="A181" s="63">
        <v>3233</v>
      </c>
      <c r="B181" s="65" t="s">
        <v>364</v>
      </c>
      <c r="C181" s="247" t="s">
        <v>365</v>
      </c>
      <c r="D181" s="194">
        <v>21784.98</v>
      </c>
      <c r="E181" s="194">
        <v>14396.79</v>
      </c>
      <c r="F181" s="45">
        <f t="shared" si="26"/>
        <v>66.085853647788525</v>
      </c>
    </row>
    <row r="182" spans="1:6" ht="12.75" customHeight="1" x14ac:dyDescent="0.2">
      <c r="A182" s="63">
        <v>3234</v>
      </c>
      <c r="B182" s="65" t="s">
        <v>366</v>
      </c>
      <c r="C182" s="247" t="s">
        <v>367</v>
      </c>
      <c r="D182" s="194">
        <v>12567.2</v>
      </c>
      <c r="E182" s="194">
        <v>20636.97</v>
      </c>
      <c r="F182" s="45">
        <f t="shared" si="26"/>
        <v>164.21295117448597</v>
      </c>
    </row>
    <row r="183" spans="1:6" ht="12.75" customHeight="1" x14ac:dyDescent="0.2">
      <c r="A183" s="63">
        <v>3235</v>
      </c>
      <c r="B183" s="64" t="s">
        <v>368</v>
      </c>
      <c r="C183" s="247" t="s">
        <v>369</v>
      </c>
      <c r="D183" s="194">
        <v>2655.68</v>
      </c>
      <c r="E183" s="194">
        <v>1781.92</v>
      </c>
      <c r="F183" s="45">
        <f t="shared" si="26"/>
        <v>67.098445595854926</v>
      </c>
    </row>
    <row r="184" spans="1:6" ht="12.75" customHeight="1" x14ac:dyDescent="0.2">
      <c r="A184" s="63">
        <v>3236</v>
      </c>
      <c r="B184" s="64" t="s">
        <v>370</v>
      </c>
      <c r="C184" s="247" t="s">
        <v>371</v>
      </c>
      <c r="D184" s="194">
        <v>275.67</v>
      </c>
      <c r="E184" s="194">
        <v>7332.55</v>
      </c>
      <c r="F184" s="45">
        <f t="shared" si="26"/>
        <v>2659.9013313019191</v>
      </c>
    </row>
    <row r="185" spans="1:6" ht="12.75" customHeight="1" x14ac:dyDescent="0.2">
      <c r="A185" s="63">
        <v>3237</v>
      </c>
      <c r="B185" s="64" t="s">
        <v>372</v>
      </c>
      <c r="C185" s="247" t="s">
        <v>373</v>
      </c>
      <c r="D185" s="194">
        <v>183889.76</v>
      </c>
      <c r="E185" s="194">
        <v>175787.43</v>
      </c>
      <c r="F185" s="45">
        <f t="shared" si="26"/>
        <v>95.593919965962201</v>
      </c>
    </row>
    <row r="186" spans="1:6" ht="12.75" customHeight="1" x14ac:dyDescent="0.2">
      <c r="A186" s="63">
        <v>3238</v>
      </c>
      <c r="B186" s="64" t="s">
        <v>374</v>
      </c>
      <c r="C186" s="247" t="s">
        <v>375</v>
      </c>
      <c r="D186" s="194">
        <v>9149.0400000000009</v>
      </c>
      <c r="E186" s="194">
        <v>8748.77</v>
      </c>
      <c r="F186" s="45">
        <f t="shared" si="26"/>
        <v>95.625005465054258</v>
      </c>
    </row>
    <row r="187" spans="1:6" ht="12.75" customHeight="1" x14ac:dyDescent="0.2">
      <c r="A187" s="63">
        <v>3239</v>
      </c>
      <c r="B187" s="64" t="s">
        <v>376</v>
      </c>
      <c r="C187" s="247" t="s">
        <v>377</v>
      </c>
      <c r="D187" s="194">
        <v>5015.03</v>
      </c>
      <c r="E187" s="194">
        <v>4493.8100000000004</v>
      </c>
      <c r="F187" s="45">
        <f t="shared" si="26"/>
        <v>89.606841833448669</v>
      </c>
    </row>
    <row r="188" spans="1:6" ht="12.75" customHeight="1" x14ac:dyDescent="0.2">
      <c r="A188" s="63">
        <v>324</v>
      </c>
      <c r="B188" s="64" t="s">
        <v>378</v>
      </c>
      <c r="C188" s="247" t="s">
        <v>379</v>
      </c>
      <c r="D188" s="194">
        <v>8119.2</v>
      </c>
      <c r="E188" s="194">
        <v>7287.88</v>
      </c>
      <c r="F188" s="45">
        <f t="shared" si="26"/>
        <v>89.761060202975656</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23104.42</v>
      </c>
      <c r="E194" s="60">
        <f t="shared" si="36"/>
        <v>19040.240000000002</v>
      </c>
      <c r="F194" s="45">
        <f t="shared" si="26"/>
        <v>82.409512984961324</v>
      </c>
    </row>
    <row r="195" spans="1:6" ht="12.75" customHeight="1" x14ac:dyDescent="0.2">
      <c r="A195" s="63">
        <v>3291</v>
      </c>
      <c r="B195" s="183" t="s">
        <v>392</v>
      </c>
      <c r="C195" s="247" t="s">
        <v>393</v>
      </c>
      <c r="D195" s="194">
        <v>155.63999999999999</v>
      </c>
      <c r="E195" s="194">
        <v>1808.04</v>
      </c>
      <c r="F195" s="45">
        <f t="shared" si="26"/>
        <v>1161.6808018504241</v>
      </c>
    </row>
    <row r="196" spans="1:6" ht="12.75" customHeight="1" x14ac:dyDescent="0.2">
      <c r="A196" s="63">
        <v>3292</v>
      </c>
      <c r="B196" s="64" t="s">
        <v>394</v>
      </c>
      <c r="C196" s="247" t="s">
        <v>395</v>
      </c>
      <c r="D196" s="194">
        <v>3954.55</v>
      </c>
      <c r="E196" s="194">
        <v>4034.4</v>
      </c>
      <c r="F196" s="45">
        <f t="shared" si="26"/>
        <v>102.01919308138724</v>
      </c>
    </row>
    <row r="197" spans="1:6" ht="12.75" customHeight="1" x14ac:dyDescent="0.2">
      <c r="A197" s="63">
        <v>3293</v>
      </c>
      <c r="B197" s="64" t="s">
        <v>396</v>
      </c>
      <c r="C197" s="247" t="s">
        <v>397</v>
      </c>
      <c r="D197" s="194">
        <v>9774.44</v>
      </c>
      <c r="E197" s="194">
        <v>4379.75</v>
      </c>
      <c r="F197" s="45">
        <f t="shared" si="26"/>
        <v>44.808193615184088</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2959.44</v>
      </c>
      <c r="E199" s="194">
        <v>2615.44</v>
      </c>
      <c r="F199" s="45">
        <f t="shared" si="26"/>
        <v>88.376179277160546</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6260.35</v>
      </c>
      <c r="E201" s="194">
        <v>6202.61</v>
      </c>
      <c r="F201" s="45">
        <f t="shared" si="26"/>
        <v>99.0776873497488</v>
      </c>
    </row>
    <row r="202" spans="1:6" ht="12.75" customHeight="1" x14ac:dyDescent="0.2">
      <c r="A202" s="63">
        <v>34</v>
      </c>
      <c r="B202" s="183" t="s">
        <v>406</v>
      </c>
      <c r="C202" s="247" t="s">
        <v>407</v>
      </c>
      <c r="D202" s="60">
        <f t="shared" ref="D202:E202" si="37">D203+D208+D216</f>
        <v>14882.310000000001</v>
      </c>
      <c r="E202" s="60">
        <f t="shared" si="37"/>
        <v>14760.19</v>
      </c>
      <c r="F202" s="45">
        <f t="shared" si="26"/>
        <v>99.179428462382518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14882.310000000001</v>
      </c>
      <c r="E216" s="60">
        <f t="shared" si="40"/>
        <v>14760.19</v>
      </c>
      <c r="F216" s="45">
        <f t="shared" si="26"/>
        <v>99.179428462382518</v>
      </c>
    </row>
    <row r="217" spans="1:6" ht="12.75" customHeight="1" x14ac:dyDescent="0.2">
      <c r="A217" s="63">
        <v>3431</v>
      </c>
      <c r="B217" s="182" t="s">
        <v>436</v>
      </c>
      <c r="C217" s="247" t="s">
        <v>437</v>
      </c>
      <c r="D217" s="194">
        <v>1654.06</v>
      </c>
      <c r="E217" s="194">
        <v>1819.44</v>
      </c>
      <c r="F217" s="45">
        <f t="shared" si="26"/>
        <v>109.99842811022576</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66.22</v>
      </c>
      <c r="E219" s="194">
        <v>10.4</v>
      </c>
      <c r="F219" s="45">
        <f t="shared" si="26"/>
        <v>15.705225007550588</v>
      </c>
    </row>
    <row r="220" spans="1:6" ht="12.75" customHeight="1" x14ac:dyDescent="0.2">
      <c r="A220" s="63">
        <v>3434</v>
      </c>
      <c r="B220" s="65" t="s">
        <v>442</v>
      </c>
      <c r="C220" s="247" t="s">
        <v>443</v>
      </c>
      <c r="D220" s="194">
        <v>13162.03</v>
      </c>
      <c r="E220" s="194">
        <v>12930.35</v>
      </c>
      <c r="F220" s="45">
        <f t="shared" si="26"/>
        <v>98.239785200307253</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2738865.8</v>
      </c>
      <c r="E299" s="60">
        <f>E152-E297+E298</f>
        <v>3000533.1000000006</v>
      </c>
      <c r="F299" s="45">
        <f t="shared" si="68"/>
        <v>109.55385619843079</v>
      </c>
    </row>
    <row r="300" spans="1:6" ht="12.75" customHeight="1" x14ac:dyDescent="0.2">
      <c r="A300" s="63" t="s">
        <v>582</v>
      </c>
      <c r="B300" s="64" t="s">
        <v>593</v>
      </c>
      <c r="C300" s="247" t="s">
        <v>594</v>
      </c>
      <c r="D300" s="60">
        <f>IF(D6&gt;=D299,D6-D299,0)</f>
        <v>34546.010000000242</v>
      </c>
      <c r="E300" s="60">
        <f>IF(E6&gt;=E299,E6-E299,0)</f>
        <v>35016.989999999758</v>
      </c>
      <c r="F300" s="45">
        <f t="shared" si="68"/>
        <v>101.36334123680133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299482.88</v>
      </c>
      <c r="E303" s="194">
        <v>386454.78</v>
      </c>
      <c r="F303" s="45">
        <f t="shared" si="68"/>
        <v>129.04069174171158</v>
      </c>
    </row>
    <row r="304" spans="1:6" ht="12.75" customHeight="1" x14ac:dyDescent="0.2">
      <c r="A304" s="63">
        <v>96</v>
      </c>
      <c r="B304" s="220" t="s">
        <v>601</v>
      </c>
      <c r="C304" s="247" t="s">
        <v>602</v>
      </c>
      <c r="D304" s="194">
        <v>3689.11</v>
      </c>
      <c r="E304" s="194">
        <v>22512.33</v>
      </c>
      <c r="F304" s="45">
        <f t="shared" si="68"/>
        <v>610.23742853967497</v>
      </c>
    </row>
    <row r="305" spans="1:6" ht="12" x14ac:dyDescent="0.2">
      <c r="A305" s="63">
        <v>9661</v>
      </c>
      <c r="B305" s="220" t="s">
        <v>603</v>
      </c>
      <c r="C305" s="247" t="s">
        <v>604</v>
      </c>
      <c r="D305" s="194">
        <v>3689.11</v>
      </c>
      <c r="E305" s="194">
        <v>22512.33</v>
      </c>
      <c r="F305" s="45">
        <f t="shared" si="68"/>
        <v>610.23742853967497</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2" t="s">
        <v>607</v>
      </c>
      <c r="B307" s="38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10217.51</v>
      </c>
      <c r="E360" s="60">
        <f t="shared" si="86"/>
        <v>35613.57</v>
      </c>
      <c r="F360" s="45">
        <f t="shared" si="72"/>
        <v>348.55429551818395</v>
      </c>
    </row>
    <row r="361" spans="1:6" ht="12.75" customHeight="1" x14ac:dyDescent="0.2">
      <c r="A361" s="63">
        <v>41</v>
      </c>
      <c r="B361" s="64" t="s">
        <v>714</v>
      </c>
      <c r="C361" s="247" t="s">
        <v>715</v>
      </c>
      <c r="D361" s="60">
        <f t="shared" ref="D361:E361" si="87">D362+D366</f>
        <v>0</v>
      </c>
      <c r="E361" s="60">
        <f t="shared" si="87"/>
        <v>4866.5</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4866.5</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v>4866.5</v>
      </c>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10217.51</v>
      </c>
      <c r="E373" s="60">
        <f t="shared" si="90"/>
        <v>30747.07</v>
      </c>
      <c r="F373" s="45">
        <f t="shared" si="72"/>
        <v>300.92527435745109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10217.51</v>
      </c>
      <c r="E379" s="60">
        <f t="shared" si="92"/>
        <v>30747.07</v>
      </c>
      <c r="F379" s="45">
        <f t="shared" si="72"/>
        <v>300.92527435745109</v>
      </c>
    </row>
    <row r="380" spans="1:6" ht="12.75" customHeight="1" x14ac:dyDescent="0.2">
      <c r="A380" s="63">
        <v>4221</v>
      </c>
      <c r="B380" s="64" t="s">
        <v>648</v>
      </c>
      <c r="C380" s="247" t="s">
        <v>740</v>
      </c>
      <c r="D380" s="194">
        <v>3977.55</v>
      </c>
      <c r="E380" s="194">
        <v>2489.5700000000002</v>
      </c>
      <c r="F380" s="45">
        <f t="shared" si="72"/>
        <v>62.590539402395947</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6239.96</v>
      </c>
      <c r="E386" s="194">
        <v>28257.5</v>
      </c>
      <c r="F386" s="45">
        <f t="shared" si="72"/>
        <v>452.84745415034718</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10217.51</v>
      </c>
      <c r="E418" s="60">
        <f t="shared" si="102"/>
        <v>35613.57</v>
      </c>
      <c r="F418" s="45">
        <f t="shared" si="72"/>
        <v>348.55429551818395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2773411.81</v>
      </c>
      <c r="E422" s="60">
        <f>E6+E308</f>
        <v>3035550.0900000003</v>
      </c>
      <c r="F422" s="45">
        <f t="shared" si="72"/>
        <v>109.45183398494291</v>
      </c>
    </row>
    <row r="423" spans="1:6" ht="12.75" customHeight="1" x14ac:dyDescent="0.2">
      <c r="A423" s="63" t="s">
        <v>582</v>
      </c>
      <c r="B423" s="64" t="s">
        <v>805</v>
      </c>
      <c r="C423" s="247" t="s">
        <v>806</v>
      </c>
      <c r="D423" s="60">
        <f t="shared" ref="D423:E423" si="103">D299+D360</f>
        <v>2749083.3099999996</v>
      </c>
      <c r="E423" s="60">
        <f t="shared" si="103"/>
        <v>3036146.6700000004</v>
      </c>
      <c r="F423" s="45">
        <f t="shared" si="72"/>
        <v>110.44214844111076</v>
      </c>
    </row>
    <row r="424" spans="1:6" ht="12.75" customHeight="1" x14ac:dyDescent="0.2">
      <c r="A424" s="63" t="s">
        <v>582</v>
      </c>
      <c r="B424" s="64" t="s">
        <v>807</v>
      </c>
      <c r="C424" s="247" t="s">
        <v>808</v>
      </c>
      <c r="D424" s="60">
        <f t="shared" ref="D424:E424" si="104">IF(D422&gt;=D423,D422-D423,0)</f>
        <v>24328.500000000466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596.58000000007451</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299482.88</v>
      </c>
      <c r="E427" s="60">
        <f t="shared" si="107"/>
        <v>386454.78</v>
      </c>
      <c r="F427" s="45">
        <f t="shared" si="72"/>
        <v>129.04069174171158</v>
      </c>
    </row>
    <row r="428" spans="1:6" ht="24" x14ac:dyDescent="0.2">
      <c r="A428" s="249" t="s">
        <v>816</v>
      </c>
      <c r="B428" s="243" t="s">
        <v>817</v>
      </c>
      <c r="C428" s="250" t="s">
        <v>818</v>
      </c>
      <c r="D428" s="81">
        <f t="shared" ref="D428:E428" si="108">D304+D421</f>
        <v>3689.11</v>
      </c>
      <c r="E428" s="81">
        <f t="shared" si="108"/>
        <v>22512.33</v>
      </c>
      <c r="F428" s="61">
        <f t="shared" si="72"/>
        <v>610.23742853967497</v>
      </c>
    </row>
    <row r="429" spans="1:6" s="55" customFormat="1" ht="20.100000000000001" customHeight="1" x14ac:dyDescent="0.2">
      <c r="A429" s="382" t="s">
        <v>819</v>
      </c>
      <c r="B429" s="38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2773411.81</v>
      </c>
      <c r="E643" s="60">
        <f>E422+E430</f>
        <v>3035550.0900000003</v>
      </c>
      <c r="F643" s="45">
        <f t="shared" si="109"/>
        <v>109.45183398494291</v>
      </c>
    </row>
    <row r="644" spans="1:6" ht="12.75" customHeight="1" x14ac:dyDescent="0.2">
      <c r="A644" s="63" t="s">
        <v>582</v>
      </c>
      <c r="B644" s="64" t="s">
        <v>1238</v>
      </c>
      <c r="C644" s="247" t="s">
        <v>1239</v>
      </c>
      <c r="D644" s="60">
        <f>D423+D535</f>
        <v>2749083.3099999996</v>
      </c>
      <c r="E644" s="60">
        <f>E423+E535</f>
        <v>3036146.6700000004</v>
      </c>
      <c r="F644" s="45">
        <f t="shared" si="109"/>
        <v>110.44214844111076</v>
      </c>
    </row>
    <row r="645" spans="1:6" ht="12.75" customHeight="1" x14ac:dyDescent="0.2">
      <c r="A645" s="63" t="s">
        <v>582</v>
      </c>
      <c r="B645" s="64" t="s">
        <v>1240</v>
      </c>
      <c r="C645" s="247" t="s">
        <v>1241</v>
      </c>
      <c r="D645" s="60">
        <f t="shared" ref="D645:E645" si="163">IF(D643&gt;=D644,D643-D644,0)</f>
        <v>24328.500000000466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596.58000000007451</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299482.88</v>
      </c>
      <c r="E648" s="60">
        <f>IF(E427-E426+E642-E641&gt;=0,E427-E426+E642-E641,0)</f>
        <v>386454.78</v>
      </c>
      <c r="F648" s="45">
        <f t="shared" si="109"/>
        <v>129.04069174171158</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275154.37999999954</v>
      </c>
      <c r="E650" s="60">
        <f t="shared" si="166"/>
        <v>387051.3600000001</v>
      </c>
      <c r="F650" s="45">
        <f t="shared" si="109"/>
        <v>140.66698120524222</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2" t="s">
        <v>1254</v>
      </c>
      <c r="B652" s="383"/>
      <c r="C652" s="171"/>
      <c r="D652" s="43"/>
      <c r="E652" s="43"/>
      <c r="F652" s="44"/>
    </row>
    <row r="653" spans="1:6" ht="12.75" customHeight="1" x14ac:dyDescent="0.2">
      <c r="A653" s="63">
        <v>11</v>
      </c>
      <c r="B653" s="64" t="s">
        <v>1255</v>
      </c>
      <c r="C653" s="247" t="s">
        <v>1256</v>
      </c>
      <c r="D653" s="194">
        <v>109435.82</v>
      </c>
      <c r="E653" s="194">
        <v>97113.97</v>
      </c>
      <c r="F653" s="45">
        <f t="shared" ref="F653:F740" si="167">IF(D653&lt;&gt;0,IF(E653/D653&gt;=100,"&gt;&gt;100",E653/D653*100),"-")</f>
        <v>88.740569586813521</v>
      </c>
    </row>
    <row r="654" spans="1:6" ht="12.75" customHeight="1" x14ac:dyDescent="0.2">
      <c r="A654" s="63" t="s">
        <v>1257</v>
      </c>
      <c r="B654" s="64" t="s">
        <v>1258</v>
      </c>
      <c r="C654" s="247" t="s">
        <v>1257</v>
      </c>
      <c r="D654" s="194">
        <v>2951881.43</v>
      </c>
      <c r="E654" s="194">
        <v>3509936.54</v>
      </c>
      <c r="F654" s="45">
        <f t="shared" si="167"/>
        <v>118.90506523495424</v>
      </c>
    </row>
    <row r="655" spans="1:6" ht="12.75" customHeight="1" x14ac:dyDescent="0.2">
      <c r="A655" s="63" t="s">
        <v>1259</v>
      </c>
      <c r="B655" s="64" t="s">
        <v>1260</v>
      </c>
      <c r="C655" s="247" t="s">
        <v>1259</v>
      </c>
      <c r="D655" s="194">
        <v>2919981.02</v>
      </c>
      <c r="E655" s="194">
        <v>3462886.62</v>
      </c>
      <c r="F655" s="45">
        <f t="shared" si="167"/>
        <v>118.59277838730608</v>
      </c>
    </row>
    <row r="656" spans="1:6" ht="24" x14ac:dyDescent="0.2">
      <c r="A656" s="63">
        <v>11</v>
      </c>
      <c r="B656" s="64" t="s">
        <v>1261</v>
      </c>
      <c r="C656" s="247" t="s">
        <v>1262</v>
      </c>
      <c r="D656" s="60">
        <f t="shared" ref="D656:E656" si="168">+D653+D654-D655</f>
        <v>141336.22999999998</v>
      </c>
      <c r="E656" s="60">
        <f t="shared" si="168"/>
        <v>144163.89000000013</v>
      </c>
      <c r="F656" s="45">
        <f t="shared" si="167"/>
        <v>102.00066182605842</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128</v>
      </c>
      <c r="E658" s="253">
        <v>133</v>
      </c>
      <c r="F658" s="45">
        <f t="shared" si="167"/>
        <v>103.90625</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128</v>
      </c>
      <c r="E660" s="253">
        <v>133</v>
      </c>
      <c r="F660" s="45">
        <f t="shared" si="167"/>
        <v>103.90625</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30800</v>
      </c>
      <c r="E683" s="192">
        <v>34400</v>
      </c>
      <c r="F683" s="71">
        <f t="shared" si="167"/>
        <v>111.68831168831169</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132390.06</v>
      </c>
      <c r="E724" s="192">
        <v>133030.64000000001</v>
      </c>
      <c r="F724" s="71">
        <f t="shared" si="167"/>
        <v>100.4838580781669</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6799.24</v>
      </c>
      <c r="E732" s="192">
        <v>0</v>
      </c>
      <c r="F732" s="71">
        <f t="shared" si="167"/>
        <v>0</v>
      </c>
    </row>
    <row r="733" spans="1:6" ht="12.75" customHeight="1" x14ac:dyDescent="0.2">
      <c r="A733" s="70">
        <v>31215</v>
      </c>
      <c r="B733" s="65" t="s">
        <v>1396</v>
      </c>
      <c r="C733" s="278" t="s">
        <v>1397</v>
      </c>
      <c r="D733" s="192">
        <v>2464</v>
      </c>
      <c r="E733" s="192">
        <v>1200</v>
      </c>
      <c r="F733" s="71">
        <f t="shared" si="167"/>
        <v>48.701298701298704</v>
      </c>
    </row>
    <row r="734" spans="1:6" ht="12.75" customHeight="1" x14ac:dyDescent="0.2">
      <c r="A734" s="70">
        <v>32121</v>
      </c>
      <c r="B734" s="65" t="s">
        <v>1398</v>
      </c>
      <c r="C734" s="278" t="s">
        <v>1399</v>
      </c>
      <c r="D734" s="192">
        <v>33428.01</v>
      </c>
      <c r="E734" s="192">
        <v>17133.330000000002</v>
      </c>
      <c r="F734" s="71">
        <f t="shared" si="167"/>
        <v>51.254412093331311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275.67</v>
      </c>
      <c r="E736" s="194">
        <v>492.55</v>
      </c>
      <c r="F736" s="45">
        <f t="shared" si="167"/>
        <v>178.67377661696955</v>
      </c>
    </row>
    <row r="737" spans="1:6" ht="12.75" customHeight="1" x14ac:dyDescent="0.2">
      <c r="A737" s="63" t="s">
        <v>1404</v>
      </c>
      <c r="B737" s="64" t="s">
        <v>1405</v>
      </c>
      <c r="C737" s="247" t="s">
        <v>1404</v>
      </c>
      <c r="D737" s="194">
        <v>156138.32999999999</v>
      </c>
      <c r="E737" s="194">
        <v>79605.66</v>
      </c>
      <c r="F737" s="45">
        <f t="shared" si="167"/>
        <v>50.98406009594185</v>
      </c>
    </row>
    <row r="738" spans="1:6" ht="12.75" customHeight="1" x14ac:dyDescent="0.2">
      <c r="A738" s="63" t="s">
        <v>1406</v>
      </c>
      <c r="B738" s="64" t="s">
        <v>1407</v>
      </c>
      <c r="C738" s="247" t="s">
        <v>1406</v>
      </c>
      <c r="D738" s="194">
        <v>4617.9799999999996</v>
      </c>
      <c r="E738" s="194">
        <v>4853.68</v>
      </c>
      <c r="F738" s="45">
        <f t="shared" si="167"/>
        <v>105.10396320469124</v>
      </c>
    </row>
    <row r="739" spans="1:6" ht="12.75" customHeight="1" x14ac:dyDescent="0.2">
      <c r="A739" s="70" t="s">
        <v>1408</v>
      </c>
      <c r="B739" s="65" t="s">
        <v>1409</v>
      </c>
      <c r="C739" s="278" t="s">
        <v>1408</v>
      </c>
      <c r="D739" s="192">
        <v>22858.45</v>
      </c>
      <c r="E739" s="192">
        <v>7560.21</v>
      </c>
      <c r="F739" s="71">
        <f t="shared" si="167"/>
        <v>33.074027329062119</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155.63999999999999</v>
      </c>
      <c r="E741" s="192">
        <v>1808.04</v>
      </c>
      <c r="F741" s="71">
        <f t="shared" ref="F741:F1006" si="169">IF(D741&lt;&gt;0,IF(E741/D741&gt;=100,"&gt;&gt;100",E741/D741*100),"-")</f>
        <v>1161.6808018504241</v>
      </c>
    </row>
    <row r="742" spans="1:6" ht="12.75" customHeight="1" x14ac:dyDescent="0.2">
      <c r="A742" s="70" t="s">
        <v>1414</v>
      </c>
      <c r="B742" s="65" t="s">
        <v>1415</v>
      </c>
      <c r="C742" s="278" t="s">
        <v>1414</v>
      </c>
      <c r="D742" s="192">
        <v>2362.5100000000002</v>
      </c>
      <c r="E742" s="192">
        <v>1221.18</v>
      </c>
      <c r="F742" s="71">
        <f t="shared" si="169"/>
        <v>51.689939936762173</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2832</v>
      </c>
      <c r="E744" s="192">
        <v>1228</v>
      </c>
      <c r="F744" s="71">
        <f t="shared" si="170"/>
        <v>43.361581920903951</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8" t="s">
        <v>1948</v>
      </c>
      <c r="B1010" s="37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2" width="14.42578125" style="67" customWidth="1"/>
    <col min="33"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1980</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2374</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2375</v>
      </c>
      <c r="C6" s="261" t="s">
        <v>2376</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2377</v>
      </c>
      <c r="C7" s="134" t="s">
        <v>2378</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2379</v>
      </c>
      <c r="B8" s="65" t="s">
        <v>2380</v>
      </c>
      <c r="C8" s="134" t="s">
        <v>2379</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2381</v>
      </c>
      <c r="B9" s="65" t="s">
        <v>2382</v>
      </c>
      <c r="C9" s="134" t="s">
        <v>2381</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2383</v>
      </c>
      <c r="B10" s="65" t="s">
        <v>2384</v>
      </c>
      <c r="C10" s="134" t="s">
        <v>2383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2385</v>
      </c>
      <c r="B11" s="65" t="s">
        <v>2386</v>
      </c>
      <c r="C11" s="134" t="s">
        <v>2385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2387</v>
      </c>
      <c r="B12" s="65" t="s">
        <v>2388</v>
      </c>
      <c r="C12" s="134" t="s">
        <v>2387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2389</v>
      </c>
      <c r="B13" s="65" t="s">
        <v>2390</v>
      </c>
      <c r="C13" s="134" t="s">
        <v>2389</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2391</v>
      </c>
      <c r="B14" s="65" t="s">
        <v>638</v>
      </c>
      <c r="C14" s="134" t="s">
        <v>2391</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2392</v>
      </c>
      <c r="B15" s="65" t="s">
        <v>640</v>
      </c>
      <c r="C15" s="134" t="s">
        <v>2392</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2393</v>
      </c>
      <c r="B16" s="65" t="s">
        <v>642</v>
      </c>
      <c r="C16" s="134" t="s">
        <v>2393</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2394</v>
      </c>
      <c r="B17" s="65" t="s">
        <v>644</v>
      </c>
      <c r="C17" s="134" t="s">
        <v>2394</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2395</v>
      </c>
      <c r="B18" s="65" t="s">
        <v>2396</v>
      </c>
      <c r="C18" s="134" t="s">
        <v>2395</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2397</v>
      </c>
      <c r="B19" s="65" t="s">
        <v>2398</v>
      </c>
      <c r="C19" s="134" t="s">
        <v>2397</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2399</v>
      </c>
      <c r="B20" s="65" t="s">
        <v>648</v>
      </c>
      <c r="C20" s="134" t="s">
        <v>2399</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2400</v>
      </c>
      <c r="B21" s="65" t="s">
        <v>741</v>
      </c>
      <c r="C21" s="134" t="s">
        <v>2400</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2401</v>
      </c>
      <c r="B22" s="65" t="s">
        <v>652</v>
      </c>
      <c r="C22" s="134" t="s">
        <v>2401</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2402</v>
      </c>
      <c r="B23" s="65" t="s">
        <v>654</v>
      </c>
      <c r="C23" s="134" t="s">
        <v>2402</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2403</v>
      </c>
      <c r="B24" s="65" t="s">
        <v>2404</v>
      </c>
      <c r="C24" s="134" t="s">
        <v>2403</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2405</v>
      </c>
      <c r="B25" s="65" t="s">
        <v>658</v>
      </c>
      <c r="C25" s="134" t="s">
        <v>2405</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2406</v>
      </c>
      <c r="B26" s="65" t="s">
        <v>660</v>
      </c>
      <c r="C26" s="134" t="s">
        <v>2406</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2407</v>
      </c>
      <c r="B27" s="65" t="s">
        <v>663</v>
      </c>
      <c r="C27" s="134" t="s">
        <v>2407</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2408</v>
      </c>
      <c r="B28" s="65" t="s">
        <v>2409</v>
      </c>
      <c r="C28" s="134" t="s">
        <v>2408</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2410</v>
      </c>
      <c r="B29" s="65" t="s">
        <v>2411</v>
      </c>
      <c r="C29" s="134" t="s">
        <v>2410</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2412</v>
      </c>
      <c r="B30" s="65" t="s">
        <v>666</v>
      </c>
      <c r="C30" s="134" t="s">
        <v>2412</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2413</v>
      </c>
      <c r="B31" s="65" t="s">
        <v>2414</v>
      </c>
      <c r="C31" s="134" t="s">
        <v>2413</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2415</v>
      </c>
      <c r="B32" s="65" t="s">
        <v>670</v>
      </c>
      <c r="C32" s="134" t="s">
        <v>2415</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2416</v>
      </c>
      <c r="B33" s="65" t="s">
        <v>672</v>
      </c>
      <c r="C33" s="134" t="s">
        <v>2416</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2417</v>
      </c>
      <c r="B34" s="65" t="s">
        <v>2418</v>
      </c>
      <c r="C34" s="134" t="s">
        <v>2417</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2419</v>
      </c>
      <c r="B35" s="65" t="s">
        <v>2420</v>
      </c>
      <c r="C35" s="134" t="s">
        <v>2419</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2421</v>
      </c>
      <c r="B36" s="65" t="s">
        <v>757</v>
      </c>
      <c r="C36" s="134" t="s">
        <v>2421</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2422</v>
      </c>
      <c r="B37" s="65" t="s">
        <v>678</v>
      </c>
      <c r="C37" s="134" t="s">
        <v>2422</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2423</v>
      </c>
      <c r="B38" s="65" t="s">
        <v>680</v>
      </c>
      <c r="C38" s="134" t="s">
        <v>2423</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2424</v>
      </c>
      <c r="B39" s="65" t="s">
        <v>682</v>
      </c>
      <c r="C39" s="134" t="s">
        <v>2424</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2425</v>
      </c>
      <c r="B40" s="65" t="s">
        <v>2426</v>
      </c>
      <c r="C40" s="134" t="s">
        <v>2425</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2427</v>
      </c>
      <c r="B41" s="65" t="s">
        <v>2428</v>
      </c>
      <c r="C41" s="134" t="s">
        <v>2427</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2429</v>
      </c>
      <c r="B42" s="65" t="s">
        <v>686</v>
      </c>
      <c r="C42" s="134" t="s">
        <v>2429</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2430</v>
      </c>
      <c r="B43" s="65" t="s">
        <v>688</v>
      </c>
      <c r="C43" s="134" t="s">
        <v>2430</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2431</v>
      </c>
      <c r="B44" s="65" t="s">
        <v>2432</v>
      </c>
      <c r="C44" s="134" t="s">
        <v>2431</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2433</v>
      </c>
      <c r="B45" s="65" t="s">
        <v>2434</v>
      </c>
      <c r="C45" s="134" t="s">
        <v>2433</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2435</v>
      </c>
      <c r="B46" s="65" t="s">
        <v>692</v>
      </c>
      <c r="C46" s="134" t="s">
        <v>2435</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2436</v>
      </c>
      <c r="B47" s="65" t="s">
        <v>2437</v>
      </c>
      <c r="C47" s="134" t="s">
        <v>2436</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2438</v>
      </c>
      <c r="B48" s="65" t="s">
        <v>696</v>
      </c>
      <c r="C48" s="134" t="s">
        <v>2438</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2439</v>
      </c>
      <c r="B49" s="65" t="s">
        <v>698</v>
      </c>
      <c r="C49" s="134" t="s">
        <v>2439</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2440</v>
      </c>
      <c r="B50" s="65" t="s">
        <v>2441</v>
      </c>
      <c r="C50" s="134" t="s">
        <v>2440</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2442</v>
      </c>
      <c r="B51" s="65" t="s">
        <v>2443</v>
      </c>
      <c r="C51" s="134" t="s">
        <v>2442</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2444</v>
      </c>
      <c r="B52" s="65" t="s">
        <v>2445</v>
      </c>
      <c r="C52" s="134" t="s">
        <v>2444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2446</v>
      </c>
      <c r="B53" s="65" t="s">
        <v>2447</v>
      </c>
      <c r="C53" s="134" t="s">
        <v>2446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2448</v>
      </c>
      <c r="B54" s="65" t="s">
        <v>2449</v>
      </c>
      <c r="C54" s="134" t="s">
        <v>2448</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2450</v>
      </c>
      <c r="B55" s="65" t="s">
        <v>2451</v>
      </c>
      <c r="C55" s="134" t="s">
        <v>2450</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2452</v>
      </c>
      <c r="B56" s="65" t="s">
        <v>2453</v>
      </c>
      <c r="C56" s="134" t="s">
        <v>2452</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2454</v>
      </c>
      <c r="B57" s="65" t="s">
        <v>2455</v>
      </c>
      <c r="C57" s="134" t="s">
        <v>2454</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2456</v>
      </c>
      <c r="B58" s="65" t="s">
        <v>2457</v>
      </c>
      <c r="C58" s="134" t="s">
        <v>2456</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2458</v>
      </c>
      <c r="B59" s="65" t="s">
        <v>2459</v>
      </c>
      <c r="C59" s="134" t="s">
        <v>2458</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2460</v>
      </c>
      <c r="B60" s="65" t="s">
        <v>2461</v>
      </c>
      <c r="C60" s="134" t="s">
        <v>2460</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2462</v>
      </c>
      <c r="B61" s="65" t="s">
        <v>2463</v>
      </c>
      <c r="C61" s="134" t="s">
        <v>2462</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2464</v>
      </c>
      <c r="B62" s="65" t="s">
        <v>2465</v>
      </c>
      <c r="C62" s="134" t="s">
        <v>2464</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2466</v>
      </c>
      <c r="B63" s="65" t="s">
        <v>2467</v>
      </c>
      <c r="C63" s="134" t="s">
        <v>2466</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2468</v>
      </c>
      <c r="B64" s="65" t="s">
        <v>2469</v>
      </c>
      <c r="C64" s="134" t="s">
        <v>2468</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2470</v>
      </c>
      <c r="B65" s="65" t="s">
        <v>2471</v>
      </c>
      <c r="C65" s="134" t="s">
        <v>2470</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2472</v>
      </c>
      <c r="B66" s="65" t="s">
        <v>2473</v>
      </c>
      <c r="C66" s="134" t="s">
        <v>2472</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2474</v>
      </c>
      <c r="B67" s="65" t="s">
        <v>2475</v>
      </c>
      <c r="C67" s="134" t="s">
        <v>2474</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2476</v>
      </c>
      <c r="B68" s="65" t="s">
        <v>2477</v>
      </c>
      <c r="C68" s="134" t="s">
        <v>2476</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2478</v>
      </c>
      <c r="B69" s="65" t="s">
        <v>2479</v>
      </c>
      <c r="C69" s="134" t="s">
        <v>2478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2480</v>
      </c>
      <c r="B70" s="65" t="s">
        <v>2481</v>
      </c>
      <c r="C70" s="134" t="s">
        <v>2480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2482</v>
      </c>
      <c r="B71" s="65" t="s">
        <v>2483</v>
      </c>
      <c r="C71" s="134" t="s">
        <v>2482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2484</v>
      </c>
      <c r="B72" s="65" t="s">
        <v>2485</v>
      </c>
      <c r="C72" s="134" t="s">
        <v>2484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2486</v>
      </c>
      <c r="B73" s="65" t="s">
        <v>2487</v>
      </c>
      <c r="C73" s="134" t="s">
        <v>2486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2488</v>
      </c>
      <c r="B74" s="65" t="s">
        <v>2489</v>
      </c>
      <c r="C74" s="134" t="s">
        <v>2488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2490</v>
      </c>
      <c r="B75" s="65" t="s">
        <v>2491</v>
      </c>
      <c r="C75" s="134" t="s">
        <v>2490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2492</v>
      </c>
      <c r="B76" s="65" t="s">
        <v>2493</v>
      </c>
      <c r="C76" s="134" t="s">
        <v>2492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2494</v>
      </c>
      <c r="B77" s="65" t="s">
        <v>2495</v>
      </c>
      <c r="C77" s="134" t="s">
        <v>2494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2496</v>
      </c>
      <c r="B78" s="65" t="s">
        <v>2497</v>
      </c>
      <c r="C78" s="134" t="s">
        <v>2496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2498</v>
      </c>
      <c r="B79" s="65" t="s">
        <v>2499</v>
      </c>
      <c r="C79" s="134" t="s">
        <v>2498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2500</v>
      </c>
      <c r="B80" s="65" t="s">
        <v>2501</v>
      </c>
      <c r="C80" s="134" t="s">
        <v>2500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2502</v>
      </c>
      <c r="B81" s="65" t="s">
        <v>2503</v>
      </c>
      <c r="C81" s="134" t="s">
        <v>2502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2504</v>
      </c>
      <c r="B82" s="65" t="s">
        <v>2505</v>
      </c>
      <c r="C82" s="134" t="s">
        <v>2504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2506</v>
      </c>
      <c r="B83" s="65" t="s">
        <v>2507</v>
      </c>
      <c r="C83" s="134" t="s">
        <v>2506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2508</v>
      </c>
      <c r="B84" s="65" t="s">
        <v>2509</v>
      </c>
      <c r="C84" s="134" t="s">
        <v>2508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2510</v>
      </c>
      <c r="B85" s="65" t="s">
        <v>2511</v>
      </c>
      <c r="C85" s="134" t="s">
        <v>2510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2512</v>
      </c>
      <c r="B86" s="65" t="s">
        <v>2513</v>
      </c>
      <c r="C86" s="134" t="s">
        <v>2512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2514</v>
      </c>
      <c r="B87" s="65" t="s">
        <v>2515</v>
      </c>
      <c r="C87" s="134" t="s">
        <v>2514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2516</v>
      </c>
      <c r="B88" s="65" t="s">
        <v>2517</v>
      </c>
      <c r="C88" s="134" t="s">
        <v>2516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2518</v>
      </c>
      <c r="C89" s="134" t="s">
        <v>2519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2520</v>
      </c>
      <c r="B90" s="65" t="s">
        <v>2521</v>
      </c>
      <c r="C90" s="134" t="s">
        <v>2520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2522</v>
      </c>
      <c r="B91" s="65" t="s">
        <v>2523</v>
      </c>
      <c r="C91" s="134" t="s">
        <v>2522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2524</v>
      </c>
      <c r="B92" s="65" t="s">
        <v>2525</v>
      </c>
      <c r="C92" s="134" t="s">
        <v>2524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2526</v>
      </c>
      <c r="B93" s="65" t="s">
        <v>2527</v>
      </c>
      <c r="C93" s="134" t="s">
        <v>2526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2528</v>
      </c>
      <c r="B94" s="65" t="s">
        <v>2529</v>
      </c>
      <c r="C94" s="134" t="s">
        <v>2528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2530</v>
      </c>
      <c r="B95" s="65" t="s">
        <v>2531</v>
      </c>
      <c r="C95" s="134" t="s">
        <v>2530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2532</v>
      </c>
      <c r="B96" s="65" t="s">
        <v>2533</v>
      </c>
      <c r="C96" s="134" t="s">
        <v>2532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2534</v>
      </c>
      <c r="B97" s="65" t="s">
        <v>2535</v>
      </c>
      <c r="C97" s="134" t="s">
        <v>2534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2536</v>
      </c>
      <c r="B98" s="65" t="s">
        <v>2537</v>
      </c>
      <c r="C98" s="134" t="s">
        <v>2536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2538</v>
      </c>
      <c r="B99" s="65" t="s">
        <v>2539</v>
      </c>
      <c r="C99" s="134" t="s">
        <v>2538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2540</v>
      </c>
      <c r="B100" s="65" t="s">
        <v>2541</v>
      </c>
      <c r="C100" s="134" t="s">
        <v>2540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2542</v>
      </c>
      <c r="B101" s="65" t="s">
        <v>2543</v>
      </c>
      <c r="C101" s="134" t="s">
        <v>2542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2544</v>
      </c>
      <c r="B102" s="65" t="s">
        <v>2545</v>
      </c>
      <c r="C102" s="134" t="s">
        <v>2544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2546</v>
      </c>
      <c r="B103" s="65" t="s">
        <v>2547</v>
      </c>
      <c r="C103" s="134" t="s">
        <v>2546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2548</v>
      </c>
      <c r="B104" s="65" t="s">
        <v>2549</v>
      </c>
      <c r="C104" s="134" t="s">
        <v>2548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2550</v>
      </c>
      <c r="B105" s="65" t="s">
        <v>2551</v>
      </c>
      <c r="C105" s="134" t="s">
        <v>2550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2552</v>
      </c>
      <c r="B106" s="65" t="s">
        <v>2553</v>
      </c>
      <c r="C106" s="134" t="s">
        <v>2552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2554</v>
      </c>
      <c r="C107" s="134" t="s">
        <v>2555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2556</v>
      </c>
      <c r="B108" s="65" t="s">
        <v>2557</v>
      </c>
      <c r="C108" s="134" t="s">
        <v>2556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2558</v>
      </c>
      <c r="B109" s="65" t="s">
        <v>2559</v>
      </c>
      <c r="C109" s="134" t="s">
        <v>2558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2560</v>
      </c>
      <c r="B110" s="65" t="s">
        <v>2561</v>
      </c>
      <c r="C110" s="134" t="s">
        <v>2560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2562</v>
      </c>
      <c r="B111" s="65" t="s">
        <v>2563</v>
      </c>
      <c r="C111" s="134" t="s">
        <v>2562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2564</v>
      </c>
      <c r="B112" s="65" t="s">
        <v>2565</v>
      </c>
      <c r="C112" s="134" t="s">
        <v>2564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2566</v>
      </c>
      <c r="B113" s="65" t="s">
        <v>2567</v>
      </c>
      <c r="C113" s="134" t="s">
        <v>2566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2568</v>
      </c>
      <c r="B114" s="65" t="s">
        <v>2569</v>
      </c>
      <c r="C114" s="134" t="s">
        <v>2568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2570</v>
      </c>
      <c r="B115" s="65" t="s">
        <v>2571</v>
      </c>
      <c r="C115" s="134" t="s">
        <v>2570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2572</v>
      </c>
      <c r="B116" s="65" t="s">
        <v>2573</v>
      </c>
      <c r="C116" s="134" t="s">
        <v>2572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2574</v>
      </c>
      <c r="B117" s="65" t="s">
        <v>2575</v>
      </c>
      <c r="C117" s="134" t="s">
        <v>2574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2576</v>
      </c>
      <c r="B118" s="65" t="s">
        <v>2577</v>
      </c>
      <c r="C118" s="134" t="s">
        <v>2576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2578</v>
      </c>
      <c r="B119" s="65" t="s">
        <v>2579</v>
      </c>
      <c r="C119" s="134" t="s">
        <v>2578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2580</v>
      </c>
      <c r="C120" s="134" t="s">
        <v>2581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2582</v>
      </c>
      <c r="B121" s="65" t="s">
        <v>2583</v>
      </c>
      <c r="C121" s="134" t="s">
        <v>2582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2584</v>
      </c>
      <c r="B122" s="65" t="s">
        <v>2585</v>
      </c>
      <c r="C122" s="134" t="s">
        <v>2584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2586</v>
      </c>
      <c r="B123" s="65" t="s">
        <v>2587</v>
      </c>
      <c r="C123" s="134" t="s">
        <v>2586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2588</v>
      </c>
      <c r="B124" s="65" t="s">
        <v>2589</v>
      </c>
      <c r="C124" s="134" t="s">
        <v>2588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2590</v>
      </c>
      <c r="B125" s="65" t="s">
        <v>2591</v>
      </c>
      <c r="C125" s="134" t="s">
        <v>2590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2592</v>
      </c>
      <c r="B126" s="65" t="s">
        <v>2593</v>
      </c>
      <c r="C126" s="134" t="s">
        <v>2592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2594</v>
      </c>
      <c r="C127" s="134" t="s">
        <v>2595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2596</v>
      </c>
      <c r="B128" s="65" t="s">
        <v>2583</v>
      </c>
      <c r="C128" s="134" t="s">
        <v>2596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2597</v>
      </c>
      <c r="B129" s="65" t="s">
        <v>2585</v>
      </c>
      <c r="C129" s="134" t="s">
        <v>2597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2598</v>
      </c>
      <c r="B130" s="65" t="s">
        <v>2587</v>
      </c>
      <c r="C130" s="134" t="s">
        <v>2598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2599</v>
      </c>
      <c r="B131" s="65" t="s">
        <v>2589</v>
      </c>
      <c r="C131" s="134" t="s">
        <v>2599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2600</v>
      </c>
      <c r="B132" s="65" t="s">
        <v>2591</v>
      </c>
      <c r="C132" s="134" t="s">
        <v>2600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2601</v>
      </c>
      <c r="B133" s="65" t="s">
        <v>2593</v>
      </c>
      <c r="C133" s="134" t="s">
        <v>2601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2602</v>
      </c>
      <c r="B134" s="65" t="s">
        <v>2603</v>
      </c>
      <c r="C134" s="134" t="s">
        <v>2602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2604</v>
      </c>
      <c r="B135" s="65" t="s">
        <v>2605</v>
      </c>
      <c r="C135" s="134" t="s">
        <v>2604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2606</v>
      </c>
      <c r="C136" s="134" t="s">
        <v>2607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2608</v>
      </c>
      <c r="B137" s="65" t="s">
        <v>922</v>
      </c>
      <c r="C137" s="134" t="s">
        <v>2608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2609</v>
      </c>
      <c r="B138" s="65" t="s">
        <v>924</v>
      </c>
      <c r="C138" s="134" t="s">
        <v>2609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2610</v>
      </c>
      <c r="B139" s="65" t="s">
        <v>926</v>
      </c>
      <c r="C139" s="134" t="s">
        <v>2610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2611</v>
      </c>
      <c r="B140" s="65" t="s">
        <v>1132</v>
      </c>
      <c r="C140" s="134" t="s">
        <v>2611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2612</v>
      </c>
      <c r="B141" s="182" t="s">
        <v>1136</v>
      </c>
      <c r="C141" s="134" t="s">
        <v>2612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2613</v>
      </c>
      <c r="B142" s="65" t="s">
        <v>938</v>
      </c>
      <c r="C142" s="134" t="s">
        <v>2613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2614</v>
      </c>
      <c r="C143" s="134" t="s">
        <v>2615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2616</v>
      </c>
      <c r="B144" s="65" t="s">
        <v>1138</v>
      </c>
      <c r="C144" s="134" t="s">
        <v>2616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2617</v>
      </c>
      <c r="B145" s="65" t="s">
        <v>940</v>
      </c>
      <c r="C145" s="134" t="s">
        <v>2617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2618</v>
      </c>
      <c r="B146" s="65" t="s">
        <v>2619</v>
      </c>
      <c r="C146" s="134" t="s">
        <v>2618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2620</v>
      </c>
      <c r="B147" s="65" t="s">
        <v>2621</v>
      </c>
      <c r="C147" s="134" t="s">
        <v>2620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2622</v>
      </c>
      <c r="B148" s="65" t="s">
        <v>2623</v>
      </c>
      <c r="C148" s="134" t="s">
        <v>2622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2624</v>
      </c>
      <c r="B149" s="65" t="s">
        <v>2625</v>
      </c>
      <c r="C149" s="134" t="s">
        <v>2624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2626</v>
      </c>
      <c r="B150" s="65" t="s">
        <v>2627</v>
      </c>
      <c r="C150" s="134" t="s">
        <v>2626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2628</v>
      </c>
      <c r="B151" s="65" t="s">
        <v>2629</v>
      </c>
      <c r="C151" s="134" t="s">
        <v>2628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2630</v>
      </c>
      <c r="B152" s="65" t="s">
        <v>2631</v>
      </c>
      <c r="C152" s="134" t="s">
        <v>2630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2632</v>
      </c>
      <c r="B153" s="65" t="s">
        <v>2633</v>
      </c>
      <c r="C153" s="134" t="s">
        <v>2632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2634</v>
      </c>
      <c r="B154" s="65" t="s">
        <v>2635</v>
      </c>
      <c r="C154" s="134" t="s">
        <v>2634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2636</v>
      </c>
      <c r="B155" s="65" t="s">
        <v>2637</v>
      </c>
      <c r="C155" s="134" t="s">
        <v>2636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2638</v>
      </c>
      <c r="B156" s="65" t="s">
        <v>2639</v>
      </c>
      <c r="C156" s="134" t="s">
        <v>2638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2640</v>
      </c>
      <c r="B157" s="65" t="s">
        <v>2641</v>
      </c>
      <c r="C157" s="134" t="s">
        <v>2640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2642</v>
      </c>
      <c r="B158" s="65" t="s">
        <v>2643</v>
      </c>
      <c r="C158" s="134" t="s">
        <v>2642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2644</v>
      </c>
      <c r="B159" s="65" t="s">
        <v>2645</v>
      </c>
      <c r="C159" s="134" t="s">
        <v>2644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2646</v>
      </c>
      <c r="B160" s="182" t="s">
        <v>2647</v>
      </c>
      <c r="C160" s="134" t="s">
        <v>2646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2648</v>
      </c>
      <c r="B161" s="65" t="s">
        <v>2649</v>
      </c>
      <c r="C161" s="134" t="s">
        <v>2648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2650</v>
      </c>
      <c r="B162" s="65" t="s">
        <v>2651</v>
      </c>
      <c r="C162" s="134" t="s">
        <v>2650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2652</v>
      </c>
      <c r="B163" s="65" t="s">
        <v>2653</v>
      </c>
      <c r="C163" s="134" t="s">
        <v>2652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2654</v>
      </c>
      <c r="B164" s="65" t="s">
        <v>2655</v>
      </c>
      <c r="C164" s="134" t="s">
        <v>2654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2656</v>
      </c>
      <c r="B165" s="65" t="s">
        <v>2657</v>
      </c>
      <c r="C165" s="134" t="s">
        <v>2656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2658</v>
      </c>
      <c r="B166" s="65" t="s">
        <v>2659</v>
      </c>
      <c r="C166" s="134" t="s">
        <v>2658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2660</v>
      </c>
      <c r="B167" s="65" t="s">
        <v>2661</v>
      </c>
      <c r="C167" s="134" t="s">
        <v>2660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2662</v>
      </c>
      <c r="B168" s="65" t="s">
        <v>2663</v>
      </c>
      <c r="C168" s="134" t="s">
        <v>2662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2664</v>
      </c>
      <c r="B169" s="65" t="s">
        <v>2665</v>
      </c>
      <c r="C169" s="134" t="s">
        <v>2664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2666</v>
      </c>
      <c r="B170" s="65" t="s">
        <v>2667</v>
      </c>
      <c r="C170" s="134" t="s">
        <v>2666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2668</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2669</v>
      </c>
      <c r="B172" s="65" t="s">
        <v>2670</v>
      </c>
      <c r="C172" s="134" t="s">
        <v>2669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2671</v>
      </c>
      <c r="B173" s="65" t="s">
        <v>2672</v>
      </c>
      <c r="C173" s="134" t="s">
        <v>2671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2673</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2674</v>
      </c>
      <c r="C175" s="134" t="s">
        <v>2675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2676</v>
      </c>
      <c r="B176" s="65" t="s">
        <v>2677</v>
      </c>
      <c r="C176" s="134" t="s">
        <v>2676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2678</v>
      </c>
      <c r="B177" s="65" t="s">
        <v>2679</v>
      </c>
      <c r="C177" s="134" t="s">
        <v>2678</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2680</v>
      </c>
      <c r="B178" s="65" t="s">
        <v>2681</v>
      </c>
      <c r="C178" s="134" t="s">
        <v>2680</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2682</v>
      </c>
      <c r="B179" s="65" t="s">
        <v>2683</v>
      </c>
      <c r="C179" s="134" t="s">
        <v>2682</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2684</v>
      </c>
      <c r="B180" s="65" t="s">
        <v>2685</v>
      </c>
      <c r="C180" s="134" t="s">
        <v>2684</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2686</v>
      </c>
      <c r="B181" s="65" t="s">
        <v>2687</v>
      </c>
      <c r="C181" s="134" t="s">
        <v>2686</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2688</v>
      </c>
      <c r="B182" s="65" t="s">
        <v>2689</v>
      </c>
      <c r="C182" s="134" t="s">
        <v>2688</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2690</v>
      </c>
      <c r="B183" s="65" t="s">
        <v>2691</v>
      </c>
      <c r="C183" s="134" t="s">
        <v>2690</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2692</v>
      </c>
      <c r="B184" s="65" t="s">
        <v>2693</v>
      </c>
      <c r="C184" s="134" t="s">
        <v>2692</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2694</v>
      </c>
      <c r="B185" s="65" t="s">
        <v>2695</v>
      </c>
      <c r="C185" s="134" t="s">
        <v>2694</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2696</v>
      </c>
      <c r="B186" s="65" t="s">
        <v>2697</v>
      </c>
      <c r="C186" s="134" t="s">
        <v>2696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2698</v>
      </c>
      <c r="B187" s="65" t="s">
        <v>2699</v>
      </c>
      <c r="C187" s="134" t="s">
        <v>2698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2700</v>
      </c>
      <c r="B188" s="65" t="s">
        <v>2701</v>
      </c>
      <c r="C188" s="134" t="s">
        <v>2700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2702</v>
      </c>
      <c r="B189" s="65" t="s">
        <v>2703</v>
      </c>
      <c r="C189" s="134" t="s">
        <v>2702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2704</v>
      </c>
      <c r="B190" s="65" t="s">
        <v>2705</v>
      </c>
      <c r="C190" s="134" t="s">
        <v>2704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2706</v>
      </c>
      <c r="B191" s="65" t="s">
        <v>2707</v>
      </c>
      <c r="C191" s="134" t="s">
        <v>2706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2708</v>
      </c>
      <c r="B192" s="65" t="s">
        <v>2709</v>
      </c>
      <c r="C192" s="134" t="s">
        <v>2708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2710</v>
      </c>
      <c r="B193" s="65" t="s">
        <v>2711</v>
      </c>
      <c r="C193" s="134" t="s">
        <v>2710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2712</v>
      </c>
      <c r="B194" s="65" t="s">
        <v>2713</v>
      </c>
      <c r="C194" s="134" t="s">
        <v>2712</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2714</v>
      </c>
      <c r="B195" s="65" t="s">
        <v>2715</v>
      </c>
      <c r="C195" s="134" t="s">
        <v>2714</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2716</v>
      </c>
      <c r="B196" s="65" t="s">
        <v>2717</v>
      </c>
      <c r="C196" s="134" t="s">
        <v>2716</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2718</v>
      </c>
      <c r="B197" s="65" t="s">
        <v>2719</v>
      </c>
      <c r="C197" s="134" t="s">
        <v>2718</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2720</v>
      </c>
      <c r="B198" s="65" t="s">
        <v>2721</v>
      </c>
      <c r="C198" s="134" t="s">
        <v>2720</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2722</v>
      </c>
      <c r="B199" s="65" t="s">
        <v>2723</v>
      </c>
      <c r="C199" s="134" t="s">
        <v>2722</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2724</v>
      </c>
      <c r="B200" s="65" t="s">
        <v>2725</v>
      </c>
      <c r="C200" s="134" t="s">
        <v>2724</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2726</v>
      </c>
      <c r="B201" s="65" t="s">
        <v>2727</v>
      </c>
      <c r="C201" s="134" t="s">
        <v>2726</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2728</v>
      </c>
      <c r="B202" s="65" t="s">
        <v>2729</v>
      </c>
      <c r="C202" s="134" t="s">
        <v>2728</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2730</v>
      </c>
      <c r="C203" s="134" t="s">
        <v>2731</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2732</v>
      </c>
      <c r="B204" s="65" t="s">
        <v>2733</v>
      </c>
      <c r="C204" s="134" t="s">
        <v>2732</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2734</v>
      </c>
      <c r="B205" s="65" t="s">
        <v>2735</v>
      </c>
      <c r="C205" s="134" t="s">
        <v>2734</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2736</v>
      </c>
      <c r="B206" s="65" t="s">
        <v>2737</v>
      </c>
      <c r="C206" s="134" t="s">
        <v>2736</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2738</v>
      </c>
      <c r="B207" s="65" t="s">
        <v>2739</v>
      </c>
      <c r="C207" s="134" t="s">
        <v>2738</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2740</v>
      </c>
      <c r="B208" s="65" t="s">
        <v>2741</v>
      </c>
      <c r="C208" s="134" t="s">
        <v>2740</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2742</v>
      </c>
      <c r="B209" s="65" t="s">
        <v>2743</v>
      </c>
      <c r="C209" s="134" t="s">
        <v>2742</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2744</v>
      </c>
      <c r="C210" s="134" t="s">
        <v>2745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2746</v>
      </c>
      <c r="B211" s="65" t="s">
        <v>2733</v>
      </c>
      <c r="C211" s="134" t="s">
        <v>2746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2747</v>
      </c>
      <c r="B212" s="65" t="s">
        <v>2735</v>
      </c>
      <c r="C212" s="134" t="s">
        <v>2747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2748</v>
      </c>
      <c r="B213" s="65" t="s">
        <v>2737</v>
      </c>
      <c r="C213" s="134" t="s">
        <v>2748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2749</v>
      </c>
      <c r="B214" s="65" t="s">
        <v>2739</v>
      </c>
      <c r="C214" s="134" t="s">
        <v>2749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2750</v>
      </c>
      <c r="B215" s="65" t="s">
        <v>2741</v>
      </c>
      <c r="C215" s="134" t="s">
        <v>2750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2751</v>
      </c>
      <c r="B216" s="65" t="s">
        <v>2743</v>
      </c>
      <c r="C216" s="134" t="s">
        <v>2751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2752</v>
      </c>
      <c r="B217" s="65" t="s">
        <v>2753</v>
      </c>
      <c r="C217" s="134" t="s">
        <v>2752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2754</v>
      </c>
      <c r="B218" s="65" t="s">
        <v>2755</v>
      </c>
      <c r="C218" s="134" t="s">
        <v>2754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2756</v>
      </c>
      <c r="C219" s="134" t="s">
        <v>2757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2758</v>
      </c>
      <c r="B220" s="65" t="s">
        <v>2759</v>
      </c>
      <c r="C220" s="134" t="s">
        <v>2758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2760</v>
      </c>
      <c r="B221" s="65" t="s">
        <v>2761</v>
      </c>
      <c r="C221" s="134" t="s">
        <v>2760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2762</v>
      </c>
      <c r="B222" s="65" t="s">
        <v>2763</v>
      </c>
      <c r="C222" s="134" t="s">
        <v>2762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2764</v>
      </c>
      <c r="B223" s="65" t="s">
        <v>2765</v>
      </c>
      <c r="C223" s="134" t="s">
        <v>2764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2766</v>
      </c>
      <c r="B224" s="65" t="s">
        <v>2767</v>
      </c>
      <c r="C224" s="134" t="s">
        <v>2766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2768</v>
      </c>
      <c r="B225" s="65" t="s">
        <v>2769</v>
      </c>
      <c r="C225" s="134" t="s">
        <v>2768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2770</v>
      </c>
      <c r="B226" s="65" t="s">
        <v>2771</v>
      </c>
      <c r="C226" s="134" t="s">
        <v>2770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2772</v>
      </c>
      <c r="B227" s="65" t="s">
        <v>2773</v>
      </c>
      <c r="C227" s="134" t="s">
        <v>2772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2774</v>
      </c>
      <c r="B228" s="65" t="s">
        <v>2775</v>
      </c>
      <c r="C228" s="134" t="s">
        <v>2774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2776</v>
      </c>
      <c r="B229" s="65" t="s">
        <v>2777</v>
      </c>
      <c r="C229" s="134" t="s">
        <v>2776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2778</v>
      </c>
      <c r="B230" s="65" t="s">
        <v>2779</v>
      </c>
      <c r="C230" s="134" t="s">
        <v>2778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2780</v>
      </c>
      <c r="B231" s="65" t="s">
        <v>2781</v>
      </c>
      <c r="C231" s="134" t="s">
        <v>2780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2782</v>
      </c>
      <c r="B232" s="65" t="s">
        <v>2783</v>
      </c>
      <c r="C232" s="134" t="s">
        <v>2782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2784</v>
      </c>
      <c r="B233" s="65" t="s">
        <v>2785</v>
      </c>
      <c r="C233" s="134" t="s">
        <v>2784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2786</v>
      </c>
      <c r="B234" s="65" t="s">
        <v>2787</v>
      </c>
      <c r="C234" s="134" t="s">
        <v>2786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2788</v>
      </c>
      <c r="B235" s="182" t="s">
        <v>2789</v>
      </c>
      <c r="C235" s="134" t="s">
        <v>2788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2790</v>
      </c>
      <c r="C236" s="134" t="s">
        <v>2791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2792</v>
      </c>
      <c r="B237" s="65" t="s">
        <v>2793</v>
      </c>
      <c r="C237" s="134" t="s">
        <v>2792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2794</v>
      </c>
      <c r="B238" s="65" t="s">
        <v>2795</v>
      </c>
      <c r="C238" s="134" t="s">
        <v>2794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2796</v>
      </c>
      <c r="C239" s="134" t="s">
        <v>2797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2798</v>
      </c>
      <c r="C240" s="134" t="s">
        <v>2799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2800</v>
      </c>
      <c r="C241" s="134" t="s">
        <v>2801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2802</v>
      </c>
      <c r="C242" s="134" t="s">
        <v>2803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2804</v>
      </c>
      <c r="C243" s="134" t="s">
        <v>2805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2806</v>
      </c>
      <c r="C244" s="134" t="s">
        <v>2807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2808</v>
      </c>
      <c r="C245" s="134" t="s">
        <v>2809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2810</v>
      </c>
      <c r="B246" s="65" t="s">
        <v>2811</v>
      </c>
      <c r="C246" s="134" t="s">
        <v>2810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2812</v>
      </c>
      <c r="B247" s="65" t="s">
        <v>2813</v>
      </c>
      <c r="C247" s="134" t="s">
        <v>2812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2814</v>
      </c>
      <c r="B248" s="65" t="s">
        <v>2815</v>
      </c>
      <c r="C248" s="134" t="s">
        <v>2814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2816</v>
      </c>
      <c r="B249" s="65" t="s">
        <v>2817</v>
      </c>
      <c r="C249" s="134" t="s">
        <v>2816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2818</v>
      </c>
      <c r="B250" s="65" t="s">
        <v>2819</v>
      </c>
      <c r="C250" s="134" t="s">
        <v>2818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2820</v>
      </c>
      <c r="B251" s="65" t="s">
        <v>2821</v>
      </c>
      <c r="C251" s="134" t="s">
        <v>2820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2822</v>
      </c>
      <c r="B252" s="65" t="s">
        <v>2823</v>
      </c>
      <c r="C252" s="134" t="s">
        <v>2822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2824</v>
      </c>
      <c r="B253" s="65" t="s">
        <v>2825</v>
      </c>
      <c r="C253" s="134" t="s">
        <v>2824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2826</v>
      </c>
      <c r="B254" s="65" t="s">
        <v>2827</v>
      </c>
      <c r="C254" s="134" t="s">
        <v>2826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2828</v>
      </c>
      <c r="B255" s="65" t="s">
        <v>2829</v>
      </c>
      <c r="C255" s="134" t="s">
        <v>2828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2830</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2831</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2832</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2833</v>
      </c>
      <c r="B259" s="65" t="s">
        <v>2834</v>
      </c>
      <c r="C259" s="134" t="s">
        <v>2833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2835</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2836</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2837</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2838</v>
      </c>
      <c r="B263" s="65" t="s">
        <v>2839</v>
      </c>
      <c r="C263" s="134" t="s">
        <v>2838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2840</v>
      </c>
      <c r="B264" s="65" t="s">
        <v>2841</v>
      </c>
      <c r="C264" s="134" t="s">
        <v>2840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2842</v>
      </c>
      <c r="B265" s="65" t="s">
        <v>2843</v>
      </c>
      <c r="C265" s="134" t="s">
        <v>2842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2844</v>
      </c>
      <c r="B266" s="65" t="s">
        <v>2845</v>
      </c>
      <c r="C266" s="134" t="s">
        <v>2844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2846</v>
      </c>
      <c r="B267" s="65" t="s">
        <v>2847</v>
      </c>
      <c r="C267" s="134" t="s">
        <v>2846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2848</v>
      </c>
      <c r="B268" s="65" t="s">
        <v>2849</v>
      </c>
      <c r="C268" s="134" t="s">
        <v>2848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2850</v>
      </c>
      <c r="B269" s="65" t="s">
        <v>2851</v>
      </c>
      <c r="C269" s="134" t="s">
        <v>2850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2852</v>
      </c>
      <c r="B270" s="65" t="s">
        <v>2853</v>
      </c>
      <c r="C270" s="134" t="s">
        <v>2852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2854</v>
      </c>
      <c r="B271" s="65" t="s">
        <v>2855</v>
      </c>
      <c r="C271" s="134" t="s">
        <v>2854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2856</v>
      </c>
      <c r="B272" s="65" t="s">
        <v>2857</v>
      </c>
      <c r="C272" s="134" t="s">
        <v>2856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2858</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2859</v>
      </c>
      <c r="B274" s="65" t="s">
        <v>2860</v>
      </c>
      <c r="C274" s="134" t="s">
        <v>2859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2861</v>
      </c>
      <c r="B275" s="65" t="s">
        <v>2862</v>
      </c>
      <c r="C275" s="134" t="s">
        <v>2861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2863</v>
      </c>
      <c r="B276" s="65" t="s">
        <v>2864</v>
      </c>
      <c r="C276" s="134" t="s">
        <v>2863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2865</v>
      </c>
      <c r="B277" s="65" t="s">
        <v>2866</v>
      </c>
      <c r="C277" s="134" t="s">
        <v>2865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2867</v>
      </c>
      <c r="B278" s="65" t="s">
        <v>2868</v>
      </c>
      <c r="C278" s="134" t="s">
        <v>2867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2869</v>
      </c>
      <c r="B279" s="65" t="s">
        <v>2870</v>
      </c>
      <c r="C279" s="134" t="s">
        <v>2869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2871</v>
      </c>
      <c r="B280" s="65" t="s">
        <v>2872</v>
      </c>
      <c r="C280" s="134" t="s">
        <v>2871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2873</v>
      </c>
      <c r="B281" s="65" t="s">
        <v>2874</v>
      </c>
      <c r="C281" s="134" t="s">
        <v>2873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2875</v>
      </c>
      <c r="B282" s="65" t="s">
        <v>2876</v>
      </c>
      <c r="C282" s="134" t="s">
        <v>2875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2877</v>
      </c>
      <c r="B283" s="65" t="s">
        <v>150</v>
      </c>
      <c r="C283" s="134" t="s">
        <v>2877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2878</v>
      </c>
      <c r="B284" s="65" t="s">
        <v>2879</v>
      </c>
      <c r="C284" s="134" t="s">
        <v>2878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2880</v>
      </c>
      <c r="B285" s="65" t="s">
        <v>2881</v>
      </c>
      <c r="C285" s="134" t="s">
        <v>2880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2882</v>
      </c>
      <c r="B286" s="65" t="s">
        <v>2883</v>
      </c>
      <c r="C286" s="134" t="s">
        <v>2882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2884</v>
      </c>
      <c r="B287" s="65" t="s">
        <v>2885</v>
      </c>
      <c r="C287" s="134" t="s">
        <v>2884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2886</v>
      </c>
      <c r="B288" s="65" t="s">
        <v>2887</v>
      </c>
      <c r="C288" s="134" t="s">
        <v>2886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2888</v>
      </c>
      <c r="B289" s="65" t="s">
        <v>2889</v>
      </c>
      <c r="C289" s="134" t="s">
        <v>2888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2890</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2891</v>
      </c>
      <c r="B291" s="65" t="s">
        <v>2892</v>
      </c>
      <c r="C291" s="134" t="s">
        <v>2891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2893</v>
      </c>
      <c r="B292" s="65" t="s">
        <v>2894</v>
      </c>
      <c r="C292" s="134" t="s">
        <v>2893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2895</v>
      </c>
      <c r="B293" s="65" t="s">
        <v>2896</v>
      </c>
      <c r="C293" s="134" t="s">
        <v>2895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2897</v>
      </c>
      <c r="B294" s="65" t="s">
        <v>2898</v>
      </c>
      <c r="C294" s="134" t="s">
        <v>2897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2899</v>
      </c>
      <c r="B295" s="65" t="s">
        <v>2900</v>
      </c>
      <c r="C295" s="134" t="s">
        <v>2899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2901</v>
      </c>
      <c r="B296" s="65" t="s">
        <v>2902</v>
      </c>
      <c r="C296" s="134" t="s">
        <v>2901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2903</v>
      </c>
      <c r="B297" s="74" t="s">
        <v>2904</v>
      </c>
      <c r="C297" s="134" t="s">
        <v>2903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1254</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2905</v>
      </c>
      <c r="B299" s="65" t="s">
        <v>2906</v>
      </c>
      <c r="C299" s="134" t="s">
        <v>2907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2905</v>
      </c>
      <c r="B300" s="65" t="s">
        <v>2908</v>
      </c>
      <c r="C300" s="134" t="s">
        <v>2909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2910</v>
      </c>
      <c r="B301" s="65" t="s">
        <v>2911</v>
      </c>
      <c r="C301" s="134" t="s">
        <v>2912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2910</v>
      </c>
      <c r="B302" s="65" t="s">
        <v>2913</v>
      </c>
      <c r="C302" s="134" t="s">
        <v>2914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2910</v>
      </c>
      <c r="B303" s="65" t="s">
        <v>2915</v>
      </c>
      <c r="C303" s="134" t="s">
        <v>2916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2917</v>
      </c>
      <c r="B304" s="65" t="s">
        <v>2918</v>
      </c>
      <c r="C304" s="134" t="s">
        <v>2919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2917</v>
      </c>
      <c r="B305" s="65" t="s">
        <v>2920</v>
      </c>
      <c r="C305" s="134" t="s">
        <v>2921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2917</v>
      </c>
      <c r="B306" s="65" t="s">
        <v>2922</v>
      </c>
      <c r="C306" s="134" t="s">
        <v>2923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2924</v>
      </c>
      <c r="B307" s="65" t="s">
        <v>2925</v>
      </c>
      <c r="C307" s="134" t="s">
        <v>2924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2926</v>
      </c>
      <c r="B308" s="65" t="s">
        <v>2927</v>
      </c>
      <c r="C308" s="134" t="s">
        <v>2926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2928</v>
      </c>
      <c r="B309" s="65" t="s">
        <v>2929</v>
      </c>
      <c r="C309" s="134" t="s">
        <v>2928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2930</v>
      </c>
      <c r="B310" s="65" t="s">
        <v>2931</v>
      </c>
      <c r="C310" s="134" t="s">
        <v>2930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2932</v>
      </c>
      <c r="B311" s="65" t="s">
        <v>2933</v>
      </c>
      <c r="C311" s="134" t="s">
        <v>2932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2934</v>
      </c>
      <c r="B312" s="65" t="s">
        <v>2935</v>
      </c>
      <c r="C312" s="134" t="s">
        <v>2934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2936</v>
      </c>
      <c r="B313" s="65" t="s">
        <v>2937</v>
      </c>
      <c r="C313" s="134" t="s">
        <v>2936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2938</v>
      </c>
      <c r="B314" s="65" t="s">
        <v>2939</v>
      </c>
      <c r="C314" s="134" t="s">
        <v>2938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2940</v>
      </c>
      <c r="B315" s="65" t="s">
        <v>2941</v>
      </c>
      <c r="C315" s="134" t="s">
        <v>2940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2942</v>
      </c>
      <c r="B316" s="65" t="s">
        <v>2943</v>
      </c>
      <c r="C316" s="134" t="s">
        <v>2942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2944</v>
      </c>
      <c r="B317" s="65" t="s">
        <v>2945</v>
      </c>
      <c r="C317" s="134" t="s">
        <v>2944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2946</v>
      </c>
      <c r="B318" s="65" t="s">
        <v>2947</v>
      </c>
      <c r="C318" s="134" t="s">
        <v>2946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2948</v>
      </c>
      <c r="B319" s="65" t="s">
        <v>2949</v>
      </c>
      <c r="C319" s="134" t="s">
        <v>2948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2950</v>
      </c>
      <c r="B320" s="65" t="s">
        <v>2951</v>
      </c>
      <c r="C320" s="134" t="s">
        <v>2950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2952</v>
      </c>
      <c r="B321" s="65" t="s">
        <v>2953</v>
      </c>
      <c r="C321" s="134" t="s">
        <v>2952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2954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2955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2956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2957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2958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2959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2960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2961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2962</v>
      </c>
      <c r="B330" s="65" t="s">
        <v>2963</v>
      </c>
      <c r="C330" s="134" t="s">
        <v>2962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2964</v>
      </c>
      <c r="B331" s="65" t="s">
        <v>2965</v>
      </c>
      <c r="C331" s="134" t="s">
        <v>2964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2966</v>
      </c>
      <c r="B332" s="65" t="s">
        <v>2967</v>
      </c>
      <c r="C332" s="134" t="s">
        <v>2966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2968</v>
      </c>
      <c r="B333" s="65" t="s">
        <v>2969</v>
      </c>
      <c r="C333" s="134" t="s">
        <v>2968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2970</v>
      </c>
      <c r="B334" s="65" t="s">
        <v>2971</v>
      </c>
      <c r="C334" s="134" t="s">
        <v>2970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2972</v>
      </c>
      <c r="B335" s="65" t="s">
        <v>2973</v>
      </c>
      <c r="C335" s="134" t="s">
        <v>2974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2972</v>
      </c>
      <c r="B336" s="65" t="s">
        <v>2975</v>
      </c>
      <c r="C336" s="134" t="s">
        <v>2976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2977</v>
      </c>
      <c r="B337" s="65" t="s">
        <v>2978</v>
      </c>
      <c r="C337" s="134" t="s">
        <v>2979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2977</v>
      </c>
      <c r="B338" s="65" t="s">
        <v>2980</v>
      </c>
      <c r="C338" s="134" t="s">
        <v>2981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2982</v>
      </c>
      <c r="B339" s="65" t="s">
        <v>2983</v>
      </c>
      <c r="C339" s="134" t="s">
        <v>2984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2982</v>
      </c>
      <c r="B340" s="65" t="s">
        <v>2985</v>
      </c>
      <c r="C340" s="134" t="s">
        <v>2986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2987</v>
      </c>
      <c r="B341" s="65" t="s">
        <v>2988</v>
      </c>
      <c r="C341" s="134" t="s">
        <v>2989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2987</v>
      </c>
      <c r="B342" s="65" t="s">
        <v>2990</v>
      </c>
      <c r="C342" s="134" t="s">
        <v>2991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2992</v>
      </c>
      <c r="C343" s="134" t="s">
        <v>2993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2994</v>
      </c>
      <c r="B344" s="182" t="s">
        <v>2995</v>
      </c>
      <c r="C344" s="134" t="s">
        <v>2994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2996</v>
      </c>
      <c r="C345" s="134" t="s">
        <v>2997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2998</v>
      </c>
      <c r="C346" s="134" t="s">
        <v>2999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3000</v>
      </c>
      <c r="C348" s="134" t="s">
        <v>3001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3002</v>
      </c>
      <c r="C349" s="134" t="s">
        <v>3003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3004</v>
      </c>
      <c r="B350" s="182" t="s">
        <v>3005</v>
      </c>
      <c r="C350" s="134" t="s">
        <v>3004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3006</v>
      </c>
      <c r="C351" s="134" t="s">
        <v>3007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3008</v>
      </c>
      <c r="C352" s="134" t="s">
        <v>3009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3010</v>
      </c>
      <c r="C356" s="134" t="s">
        <v>3011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3012</v>
      </c>
      <c r="C357" s="134" t="s">
        <v>3013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3014</v>
      </c>
      <c r="C359" s="134" t="s">
        <v>3015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3016</v>
      </c>
      <c r="C361" s="134" t="s">
        <v>3017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3018</v>
      </c>
      <c r="C362" s="134" t="s">
        <v>3019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3020</v>
      </c>
      <c r="C363" s="134" t="s">
        <v>3021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3022</v>
      </c>
      <c r="B364" s="182" t="s">
        <v>3023</v>
      </c>
      <c r="C364" s="134" t="s">
        <v>3022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3024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3025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3026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3027</v>
      </c>
      <c r="B368" s="182" t="s">
        <v>3028</v>
      </c>
      <c r="C368" s="134" t="s">
        <v>3027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3029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3030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3031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3032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3033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3034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3035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3036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3037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3038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3039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3040</v>
      </c>
      <c r="B380" s="65" t="s">
        <v>3041</v>
      </c>
      <c r="C380" s="134" t="s">
        <v>3040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3042</v>
      </c>
      <c r="B381" s="65" t="s">
        <v>3043</v>
      </c>
      <c r="C381" s="134" t="s">
        <v>3042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3044</v>
      </c>
      <c r="B382" s="65" t="s">
        <v>3045</v>
      </c>
      <c r="C382" s="134" t="s">
        <v>3044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3046</v>
      </c>
      <c r="B383" s="65" t="s">
        <v>3047</v>
      </c>
      <c r="C383" s="134" t="s">
        <v>3046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3048</v>
      </c>
      <c r="B384" s="65" t="s">
        <v>3049</v>
      </c>
      <c r="C384" s="134" t="s">
        <v>3048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3050</v>
      </c>
      <c r="B385" s="65" t="s">
        <v>3051</v>
      </c>
      <c r="C385" s="134" t="s">
        <v>3050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3052</v>
      </c>
      <c r="B386" s="182" t="s">
        <v>3053</v>
      </c>
      <c r="C386" s="134" t="s">
        <v>3052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3054</v>
      </c>
      <c r="B387" s="182" t="s">
        <v>3055</v>
      </c>
      <c r="C387" s="134" t="s">
        <v>3054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3056</v>
      </c>
      <c r="B388" s="182" t="s">
        <v>3057</v>
      </c>
      <c r="C388" s="134" t="s">
        <v>3056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3058</v>
      </c>
      <c r="B389" s="182" t="s">
        <v>3059</v>
      </c>
      <c r="C389" s="134" t="s">
        <v>3058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3060</v>
      </c>
      <c r="B390" s="286" t="s">
        <v>3061</v>
      </c>
      <c r="C390" s="287" t="s">
        <v>3060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3062</v>
      </c>
      <c r="B391" s="286" t="s">
        <v>3063</v>
      </c>
      <c r="C391" s="287" t="s">
        <v>3062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3064</v>
      </c>
      <c r="B392" s="286" t="s">
        <v>3065</v>
      </c>
      <c r="C392" s="287" t="s">
        <v>3064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3066</v>
      </c>
      <c r="B393" s="286" t="s">
        <v>3067</v>
      </c>
      <c r="C393" s="287" t="s">
        <v>3066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3068</v>
      </c>
      <c r="B394" s="286" t="s">
        <v>3069</v>
      </c>
      <c r="C394" s="287" t="s">
        <v>3068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3070</v>
      </c>
      <c r="B395" s="286" t="s">
        <v>3071</v>
      </c>
      <c r="C395" s="287" t="s">
        <v>3070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3072</v>
      </c>
      <c r="B396" s="86" t="s">
        <v>3073</v>
      </c>
      <c r="C396" s="255" t="s">
        <v>3072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4" width="14.42578125" style="46" customWidth="1"/>
    <col min="35" max="16384" width="14.42578125" style="46"/>
  </cols>
  <sheetData>
    <row r="1" spans="1:25" ht="44.25" customHeight="1" x14ac:dyDescent="0.2">
      <c r="A1" s="268" t="s">
        <v>0</v>
      </c>
      <c r="B1" s="324"/>
      <c r="C1" s="268" t="s">
        <v>2</v>
      </c>
      <c r="D1" s="325"/>
      <c r="E1" s="268" t="s">
        <v>4</v>
      </c>
      <c r="F1" s="326"/>
    </row>
    <row r="2" spans="1:25" ht="50.1" customHeight="1" x14ac:dyDescent="0.2">
      <c r="A2" s="389" t="s">
        <v>3074</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3075</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2379</v>
      </c>
      <c r="B5" s="142" t="s">
        <v>3076</v>
      </c>
      <c r="C5" s="138" t="s">
        <v>2379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2381</v>
      </c>
      <c r="B6" s="183" t="s">
        <v>3077</v>
      </c>
      <c r="C6" s="139" t="s">
        <v>2381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3078</v>
      </c>
      <c r="B7" s="64" t="s">
        <v>3079</v>
      </c>
      <c r="C7" s="139" t="s">
        <v>3078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3080</v>
      </c>
      <c r="B8" s="64" t="s">
        <v>3081</v>
      </c>
      <c r="C8" s="139" t="s">
        <v>3080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3082</v>
      </c>
      <c r="B9" s="64" t="s">
        <v>3083</v>
      </c>
      <c r="C9" s="139" t="s">
        <v>3082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2383</v>
      </c>
      <c r="B10" s="64" t="s">
        <v>3084</v>
      </c>
      <c r="C10" s="139" t="s">
        <v>2383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3085</v>
      </c>
      <c r="B11" s="64" t="s">
        <v>3086</v>
      </c>
      <c r="C11" s="139" t="s">
        <v>3085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3087</v>
      </c>
      <c r="B12" s="64" t="s">
        <v>3088</v>
      </c>
      <c r="C12" s="139" t="s">
        <v>3087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3089</v>
      </c>
      <c r="B13" s="64" t="s">
        <v>3090</v>
      </c>
      <c r="C13" s="139" t="s">
        <v>3089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3091</v>
      </c>
      <c r="B14" s="64" t="s">
        <v>3092</v>
      </c>
      <c r="C14" s="139" t="s">
        <v>3091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3093</v>
      </c>
      <c r="B15" s="64" t="s">
        <v>3094</v>
      </c>
      <c r="C15" s="139" t="s">
        <v>3093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3095</v>
      </c>
      <c r="B16" s="64" t="s">
        <v>3096</v>
      </c>
      <c r="C16" s="139" t="s">
        <v>3095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3097</v>
      </c>
      <c r="B17" s="64" t="s">
        <v>3098</v>
      </c>
      <c r="C17" s="139" t="s">
        <v>3097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3099</v>
      </c>
      <c r="B18" s="64" t="s">
        <v>3100</v>
      </c>
      <c r="C18" s="139" t="s">
        <v>3099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3101</v>
      </c>
      <c r="B19" s="64" t="s">
        <v>3102</v>
      </c>
      <c r="C19" s="139" t="s">
        <v>3101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3103</v>
      </c>
      <c r="B20" s="64" t="s">
        <v>3104</v>
      </c>
      <c r="C20" s="139" t="s">
        <v>3103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3105</v>
      </c>
      <c r="B21" s="64" t="s">
        <v>3106</v>
      </c>
      <c r="C21" s="139" t="s">
        <v>3105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2387</v>
      </c>
      <c r="B22" s="64" t="s">
        <v>3107</v>
      </c>
      <c r="C22" s="139" t="s">
        <v>2387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3108</v>
      </c>
      <c r="B23" s="64" t="s">
        <v>3109</v>
      </c>
      <c r="C23" s="139" t="s">
        <v>3108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3110</v>
      </c>
      <c r="B24" s="64" t="s">
        <v>3111</v>
      </c>
      <c r="C24" s="139" t="s">
        <v>3110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3112</v>
      </c>
      <c r="B25" s="64" t="s">
        <v>3113</v>
      </c>
      <c r="C25" s="139" t="s">
        <v>3112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3114</v>
      </c>
      <c r="B26" s="64" t="s">
        <v>3115</v>
      </c>
      <c r="C26" s="139" t="s">
        <v>3114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3116</v>
      </c>
      <c r="B27" s="64" t="s">
        <v>3117</v>
      </c>
      <c r="C27" s="139" t="s">
        <v>3116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2442</v>
      </c>
      <c r="B28" s="64" t="s">
        <v>3118</v>
      </c>
      <c r="C28" s="139" t="s">
        <v>2442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3119</v>
      </c>
      <c r="B29" s="64" t="s">
        <v>3120</v>
      </c>
      <c r="C29" s="139" t="s">
        <v>3119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3121</v>
      </c>
      <c r="B30" s="64" t="s">
        <v>3122</v>
      </c>
      <c r="C30" s="139" t="s">
        <v>3121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3123</v>
      </c>
      <c r="B31" s="64" t="s">
        <v>3124</v>
      </c>
      <c r="C31" s="139" t="s">
        <v>3123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3125</v>
      </c>
      <c r="B32" s="64" t="s">
        <v>3126</v>
      </c>
      <c r="C32" s="139" t="s">
        <v>3125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3127</v>
      </c>
      <c r="B33" s="64" t="s">
        <v>3128</v>
      </c>
      <c r="C33" s="139" t="s">
        <v>3127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3129</v>
      </c>
      <c r="B34" s="64" t="s">
        <v>3130</v>
      </c>
      <c r="C34" s="139" t="s">
        <v>3129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2444</v>
      </c>
      <c r="B35" s="64" t="s">
        <v>3131</v>
      </c>
      <c r="C35" s="139" t="s">
        <v>2444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2446</v>
      </c>
      <c r="B36" s="64" t="s">
        <v>3132</v>
      </c>
      <c r="C36" s="139" t="s">
        <v>2446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3133</v>
      </c>
      <c r="B37" s="64" t="s">
        <v>3134</v>
      </c>
      <c r="C37" s="139" t="s">
        <v>3133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3135</v>
      </c>
      <c r="B38" s="64" t="s">
        <v>3136</v>
      </c>
      <c r="C38" s="139" t="s">
        <v>3135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2448</v>
      </c>
      <c r="B39" s="64" t="s">
        <v>3137</v>
      </c>
      <c r="C39" s="139" t="s">
        <v>2448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3138</v>
      </c>
      <c r="B40" s="64" t="s">
        <v>3139</v>
      </c>
      <c r="C40" s="139" t="s">
        <v>3138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3140</v>
      </c>
      <c r="B41" s="64" t="s">
        <v>3141</v>
      </c>
      <c r="C41" s="139" t="s">
        <v>3140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3142</v>
      </c>
      <c r="B42" s="64" t="s">
        <v>3143</v>
      </c>
      <c r="C42" s="139" t="s">
        <v>3142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3144</v>
      </c>
      <c r="B43" s="64" t="s">
        <v>3145</v>
      </c>
      <c r="C43" s="139" t="s">
        <v>3144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3146</v>
      </c>
      <c r="B44" s="64" t="s">
        <v>3147</v>
      </c>
      <c r="C44" s="139" t="s">
        <v>3146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3148</v>
      </c>
      <c r="B45" s="64" t="s">
        <v>3149</v>
      </c>
      <c r="C45" s="139" t="s">
        <v>3148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3150</v>
      </c>
      <c r="B46" s="64" t="s">
        <v>3151</v>
      </c>
      <c r="C46" s="139" t="s">
        <v>3150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3152</v>
      </c>
      <c r="B47" s="64" t="s">
        <v>3153</v>
      </c>
      <c r="C47" s="139" t="s">
        <v>3152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3154</v>
      </c>
      <c r="B48" s="64" t="s">
        <v>3155</v>
      </c>
      <c r="C48" s="139" t="s">
        <v>3154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3156</v>
      </c>
      <c r="B49" s="64" t="s">
        <v>3157</v>
      </c>
      <c r="C49" s="139" t="s">
        <v>3156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3158</v>
      </c>
      <c r="B50" s="64" t="s">
        <v>3159</v>
      </c>
      <c r="C50" s="139" t="s">
        <v>3158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3160</v>
      </c>
      <c r="B51" s="64" t="s">
        <v>3161</v>
      </c>
      <c r="C51" s="139" t="s">
        <v>3160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3162</v>
      </c>
      <c r="B52" s="64" t="s">
        <v>3163</v>
      </c>
      <c r="C52" s="139" t="s">
        <v>3162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3164</v>
      </c>
      <c r="B53" s="64" t="s">
        <v>3165</v>
      </c>
      <c r="C53" s="139" t="s">
        <v>3164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3166</v>
      </c>
      <c r="B54" s="64" t="s">
        <v>3167</v>
      </c>
      <c r="C54" s="139" t="s">
        <v>3166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3168</v>
      </c>
      <c r="B55" s="64" t="s">
        <v>3169</v>
      </c>
      <c r="C55" s="139" t="s">
        <v>3168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3170</v>
      </c>
      <c r="B56" s="64" t="s">
        <v>3171</v>
      </c>
      <c r="C56" s="139" t="s">
        <v>3170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3172</v>
      </c>
      <c r="B57" s="64" t="s">
        <v>3173</v>
      </c>
      <c r="C57" s="139" t="s">
        <v>3172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3174</v>
      </c>
      <c r="B58" s="64" t="s">
        <v>3175</v>
      </c>
      <c r="C58" s="139" t="s">
        <v>3174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3176</v>
      </c>
      <c r="B59" s="64" t="s">
        <v>3177</v>
      </c>
      <c r="C59" s="139" t="s">
        <v>3176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3178</v>
      </c>
      <c r="B60" s="64" t="s">
        <v>3179</v>
      </c>
      <c r="C60" s="139" t="s">
        <v>3178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3180</v>
      </c>
      <c r="B61" s="64" t="s">
        <v>3181</v>
      </c>
      <c r="C61" s="139" t="s">
        <v>3180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3182</v>
      </c>
      <c r="B62" s="64" t="s">
        <v>3183</v>
      </c>
      <c r="C62" s="139" t="s">
        <v>3182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3184</v>
      </c>
      <c r="B63" s="64" t="s">
        <v>3185</v>
      </c>
      <c r="C63" s="139" t="s">
        <v>3184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3186</v>
      </c>
      <c r="B64" s="64" t="s">
        <v>3187</v>
      </c>
      <c r="C64" s="139" t="s">
        <v>3186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3188</v>
      </c>
      <c r="B65" s="64" t="s">
        <v>3189</v>
      </c>
      <c r="C65" s="139" t="s">
        <v>3188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3190</v>
      </c>
      <c r="B66" s="64" t="s">
        <v>3191</v>
      </c>
      <c r="C66" s="139" t="s">
        <v>3190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3192</v>
      </c>
      <c r="B67" s="64" t="s">
        <v>3193</v>
      </c>
      <c r="C67" s="139" t="s">
        <v>3192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3194</v>
      </c>
      <c r="B68" s="64" t="s">
        <v>3195</v>
      </c>
      <c r="C68" s="139" t="s">
        <v>3194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3196</v>
      </c>
      <c r="B69" s="64" t="s">
        <v>3197</v>
      </c>
      <c r="C69" s="139" t="s">
        <v>3196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3198</v>
      </c>
      <c r="B70" s="64" t="s">
        <v>3199</v>
      </c>
      <c r="C70" s="139" t="s">
        <v>3198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3200</v>
      </c>
      <c r="B71" s="64" t="s">
        <v>3201</v>
      </c>
      <c r="C71" s="139" t="s">
        <v>3200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3202</v>
      </c>
      <c r="B72" s="64" t="s">
        <v>3203</v>
      </c>
      <c r="C72" s="139" t="s">
        <v>3202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3204</v>
      </c>
      <c r="B73" s="64" t="s">
        <v>3205</v>
      </c>
      <c r="C73" s="139" t="s">
        <v>3204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2450</v>
      </c>
      <c r="B74" s="64" t="s">
        <v>3206</v>
      </c>
      <c r="C74" s="139" t="s">
        <v>2450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2452</v>
      </c>
      <c r="B75" s="64" t="s">
        <v>3207</v>
      </c>
      <c r="C75" s="139" t="s">
        <v>2452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2454</v>
      </c>
      <c r="B76" s="64" t="s">
        <v>3208</v>
      </c>
      <c r="C76" s="139" t="s">
        <v>2454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2456</v>
      </c>
      <c r="B77" s="64" t="s">
        <v>3209</v>
      </c>
      <c r="C77" s="139" t="s">
        <v>2456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2458</v>
      </c>
      <c r="B78" s="64" t="s">
        <v>3210</v>
      </c>
      <c r="C78" s="139" t="s">
        <v>2458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2460</v>
      </c>
      <c r="B79" s="64" t="s">
        <v>3211</v>
      </c>
      <c r="C79" s="139" t="s">
        <v>2460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2462</v>
      </c>
      <c r="B80" s="64" t="s">
        <v>3212</v>
      </c>
      <c r="C80" s="139" t="s">
        <v>2462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2464</v>
      </c>
      <c r="B81" s="64" t="s">
        <v>3213</v>
      </c>
      <c r="C81" s="139" t="s">
        <v>2464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2466</v>
      </c>
      <c r="B82" s="64" t="s">
        <v>3214</v>
      </c>
      <c r="C82" s="139" t="s">
        <v>2466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2468</v>
      </c>
      <c r="B83" s="64" t="s">
        <v>3215</v>
      </c>
      <c r="C83" s="139" t="s">
        <v>2468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2470</v>
      </c>
      <c r="B84" s="64" t="s">
        <v>3216</v>
      </c>
      <c r="C84" s="139" t="s">
        <v>2470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2472</v>
      </c>
      <c r="B85" s="64" t="s">
        <v>3217</v>
      </c>
      <c r="C85" s="139" t="s">
        <v>2472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2474</v>
      </c>
      <c r="B86" s="64" t="s">
        <v>3218</v>
      </c>
      <c r="C86" s="139" t="s">
        <v>2474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2476</v>
      </c>
      <c r="B87" s="64" t="s">
        <v>3219</v>
      </c>
      <c r="C87" s="139" t="s">
        <v>2476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3220</v>
      </c>
      <c r="B88" s="64" t="s">
        <v>3221</v>
      </c>
      <c r="C88" s="139" t="s">
        <v>3220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3222</v>
      </c>
      <c r="B89" s="64" t="s">
        <v>3223</v>
      </c>
      <c r="C89" s="139" t="s">
        <v>3222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3224</v>
      </c>
      <c r="B90" s="64" t="s">
        <v>3225</v>
      </c>
      <c r="C90" s="139" t="s">
        <v>3224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3226</v>
      </c>
      <c r="B91" s="64" t="s">
        <v>1608</v>
      </c>
      <c r="C91" s="139" t="s">
        <v>3226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3227</v>
      </c>
      <c r="B92" s="64" t="s">
        <v>3228</v>
      </c>
      <c r="C92" s="139" t="s">
        <v>3227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3229</v>
      </c>
      <c r="B93" s="64" t="s">
        <v>3230</v>
      </c>
      <c r="C93" s="139" t="s">
        <v>3229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3231</v>
      </c>
      <c r="B94" s="64" t="s">
        <v>3232</v>
      </c>
      <c r="C94" s="139" t="s">
        <v>3231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3233</v>
      </c>
      <c r="B95" s="64" t="s">
        <v>3234</v>
      </c>
      <c r="C95" s="139" t="s">
        <v>3233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3235</v>
      </c>
      <c r="B96" s="64" t="s">
        <v>3236</v>
      </c>
      <c r="C96" s="139" t="s">
        <v>3235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3237</v>
      </c>
      <c r="B97" s="64" t="s">
        <v>3238</v>
      </c>
      <c r="C97" s="139" t="s">
        <v>3237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3239</v>
      </c>
      <c r="B98" s="64" t="s">
        <v>3240</v>
      </c>
      <c r="C98" s="139" t="s">
        <v>3239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3241</v>
      </c>
      <c r="B99" s="64" t="s">
        <v>3242</v>
      </c>
      <c r="C99" s="139" t="s">
        <v>3241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3243</v>
      </c>
      <c r="B100" s="64" t="s">
        <v>3244</v>
      </c>
      <c r="C100" s="139" t="s">
        <v>3243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3245</v>
      </c>
      <c r="B101" s="64" t="s">
        <v>3246</v>
      </c>
      <c r="C101" s="139" t="s">
        <v>3245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3247</v>
      </c>
      <c r="B102" s="64" t="s">
        <v>3248</v>
      </c>
      <c r="C102" s="139" t="s">
        <v>3247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3249</v>
      </c>
      <c r="B103" s="64" t="s">
        <v>3250</v>
      </c>
      <c r="C103" s="139" t="s">
        <v>3249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3251</v>
      </c>
      <c r="B104" s="64" t="s">
        <v>3252</v>
      </c>
      <c r="C104" s="139" t="s">
        <v>3251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3253</v>
      </c>
      <c r="B105" s="64" t="s">
        <v>3254</v>
      </c>
      <c r="C105" s="139" t="s">
        <v>3253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3255</v>
      </c>
      <c r="B106" s="64" t="s">
        <v>3256</v>
      </c>
      <c r="C106" s="139" t="s">
        <v>3255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3257</v>
      </c>
      <c r="B107" s="64" t="s">
        <v>3258</v>
      </c>
      <c r="C107" s="139" t="s">
        <v>3257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3259</v>
      </c>
      <c r="B108" s="64" t="s">
        <v>3260</v>
      </c>
      <c r="C108" s="139" t="s">
        <v>3259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3261</v>
      </c>
      <c r="B109" s="64" t="s">
        <v>3262</v>
      </c>
      <c r="C109" s="139" t="s">
        <v>3261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3263</v>
      </c>
      <c r="B110" s="64" t="s">
        <v>3264</v>
      </c>
      <c r="C110" s="139" t="s">
        <v>3263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3265</v>
      </c>
      <c r="B111" s="64" t="s">
        <v>3266</v>
      </c>
      <c r="C111" s="139" t="s">
        <v>3265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3267</v>
      </c>
      <c r="B112" s="64" t="s">
        <v>3268</v>
      </c>
      <c r="C112" s="139" t="s">
        <v>3267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3269</v>
      </c>
      <c r="B113" s="64" t="s">
        <v>3270</v>
      </c>
      <c r="C113" s="139" t="s">
        <v>3269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3271</v>
      </c>
      <c r="B114" s="64" t="s">
        <v>3272</v>
      </c>
      <c r="C114" s="139" t="s">
        <v>3271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3273</v>
      </c>
      <c r="B115" s="64" t="s">
        <v>3274</v>
      </c>
      <c r="C115" s="139" t="s">
        <v>3273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3275</v>
      </c>
      <c r="B116" s="64" t="s">
        <v>3276</v>
      </c>
      <c r="C116" s="139" t="s">
        <v>3275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3277</v>
      </c>
      <c r="B117" s="64" t="s">
        <v>3278</v>
      </c>
      <c r="C117" s="139" t="s">
        <v>3277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3279</v>
      </c>
      <c r="B118" s="64" t="s">
        <v>3280</v>
      </c>
      <c r="C118" s="139" t="s">
        <v>3279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3281</v>
      </c>
      <c r="B119" s="64" t="s">
        <v>3282</v>
      </c>
      <c r="C119" s="139" t="s">
        <v>3281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3283</v>
      </c>
      <c r="B120" s="64" t="s">
        <v>3284</v>
      </c>
      <c r="C120" s="139" t="s">
        <v>3283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3285</v>
      </c>
      <c r="B121" s="64" t="s">
        <v>3286</v>
      </c>
      <c r="C121" s="139" t="s">
        <v>3285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3287</v>
      </c>
      <c r="B122" s="64" t="s">
        <v>3288</v>
      </c>
      <c r="C122" s="139" t="s">
        <v>3287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3289</v>
      </c>
      <c r="B123" s="64" t="s">
        <v>3290</v>
      </c>
      <c r="C123" s="139" t="s">
        <v>3289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3291</v>
      </c>
      <c r="B124" s="64" t="s">
        <v>3292</v>
      </c>
      <c r="C124" s="139" t="s">
        <v>3291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3293</v>
      </c>
      <c r="B125" s="64" t="s">
        <v>3294</v>
      </c>
      <c r="C125" s="139" t="s">
        <v>3293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3295</v>
      </c>
      <c r="B126" s="64" t="s">
        <v>3296</v>
      </c>
      <c r="C126" s="139" t="s">
        <v>3295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3297</v>
      </c>
      <c r="B127" s="64" t="s">
        <v>3298</v>
      </c>
      <c r="C127" s="139" t="s">
        <v>3297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3299</v>
      </c>
      <c r="B128" s="64" t="s">
        <v>3300</v>
      </c>
      <c r="C128" s="139" t="s">
        <v>3299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3301</v>
      </c>
      <c r="B129" s="64" t="s">
        <v>3302</v>
      </c>
      <c r="C129" s="139" t="s">
        <v>3301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3303</v>
      </c>
      <c r="B130" s="64" t="s">
        <v>3304</v>
      </c>
      <c r="C130" s="139" t="s">
        <v>3303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3305</v>
      </c>
      <c r="B131" s="64" t="s">
        <v>3306</v>
      </c>
      <c r="C131" s="139" t="s">
        <v>3305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3307</v>
      </c>
      <c r="B132" s="64" t="s">
        <v>3308</v>
      </c>
      <c r="C132" s="139" t="s">
        <v>3307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3309</v>
      </c>
      <c r="B133" s="64" t="s">
        <v>3310</v>
      </c>
      <c r="C133" s="139" t="s">
        <v>3309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3311</v>
      </c>
      <c r="B134" s="64" t="s">
        <v>3312</v>
      </c>
      <c r="C134" s="139" t="s">
        <v>3311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3313</v>
      </c>
      <c r="B135" s="64" t="s">
        <v>3314</v>
      </c>
      <c r="C135" s="139" t="s">
        <v>3313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3315</v>
      </c>
      <c r="B136" s="64" t="s">
        <v>3316</v>
      </c>
      <c r="C136" s="139" t="s">
        <v>3315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3317</v>
      </c>
      <c r="B137" s="64" t="s">
        <v>1635</v>
      </c>
      <c r="C137" s="139" t="s">
        <v>3317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3318</v>
      </c>
      <c r="B138" s="183" t="s">
        <v>3319</v>
      </c>
      <c r="C138" s="139" t="s">
        <v>3318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3320</v>
      </c>
      <c r="B139" s="64" t="s">
        <v>3321</v>
      </c>
      <c r="C139" s="139" t="s">
        <v>3320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3322</v>
      </c>
      <c r="B140" s="64" t="s">
        <v>3323</v>
      </c>
      <c r="C140" s="139" t="s">
        <v>3322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3324</v>
      </c>
      <c r="C141" s="256" t="s">
        <v>3325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3441</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3442</v>
      </c>
      <c r="B5" s="84" t="s">
        <v>3443</v>
      </c>
      <c r="C5" s="254" t="s">
        <v>3442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3444</v>
      </c>
      <c r="B6" s="85" t="s">
        <v>3445</v>
      </c>
      <c r="C6" s="134" t="s">
        <v>3444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3446</v>
      </c>
      <c r="C7" s="134" t="s">
        <v>3447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3448</v>
      </c>
      <c r="C8" s="134" t="s">
        <v>3449</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3450</v>
      </c>
      <c r="C9" s="134" t="s">
        <v>3451</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2443</v>
      </c>
      <c r="C10" s="134" t="s">
        <v>3452</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3453</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3454</v>
      </c>
      <c r="C12" s="134" t="s">
        <v>3455</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3456</v>
      </c>
      <c r="C13" s="134" t="s">
        <v>3457</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3458</v>
      </c>
      <c r="C14" s="134" t="s">
        <v>3459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3460</v>
      </c>
      <c r="C15" s="134" t="s">
        <v>3461</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3462</v>
      </c>
      <c r="C16" s="134" t="s">
        <v>3463</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3464</v>
      </c>
      <c r="C17" s="134" t="s">
        <v>3465</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3466</v>
      </c>
      <c r="C18" s="134" t="s">
        <v>3467</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3468</v>
      </c>
      <c r="C19" s="134" t="s">
        <v>3469</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3470</v>
      </c>
      <c r="C20" s="134" t="s">
        <v>3471</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3472</v>
      </c>
      <c r="C21" s="134" t="s">
        <v>3473</v>
      </c>
      <c r="D21" s="194"/>
      <c r="E21" s="195"/>
      <c r="F21" s="31"/>
      <c r="G21" s="31"/>
      <c r="H21" s="31"/>
      <c r="I21" s="31"/>
      <c r="J21" s="31"/>
      <c r="K21" s="31"/>
      <c r="L21" s="31"/>
      <c r="M21" s="31"/>
      <c r="N21" s="31"/>
      <c r="O21" s="31"/>
      <c r="P21" s="31"/>
      <c r="Q21" s="31"/>
      <c r="R21" s="31"/>
      <c r="S21" s="31"/>
      <c r="T21" s="31"/>
      <c r="U21" s="31"/>
    </row>
    <row r="22" spans="1:21" ht="13.5" customHeight="1" x14ac:dyDescent="0.2">
      <c r="A22" s="161" t="s">
        <v>3474</v>
      </c>
      <c r="B22" s="85" t="s">
        <v>3475</v>
      </c>
      <c r="C22" s="134" t="s">
        <v>3474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3476</v>
      </c>
      <c r="C23" s="134" t="s">
        <v>3477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3448</v>
      </c>
      <c r="C24" s="134" t="s">
        <v>3478</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3450</v>
      </c>
      <c r="C25" s="134" t="s">
        <v>3479</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2443</v>
      </c>
      <c r="C26" s="134" t="s">
        <v>3480</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3481</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3454</v>
      </c>
      <c r="C28" s="134" t="s">
        <v>3482</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3456</v>
      </c>
      <c r="C29" s="134" t="s">
        <v>3483</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3484</v>
      </c>
      <c r="C30" s="134" t="s">
        <v>3485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3460</v>
      </c>
      <c r="C31" s="134" t="s">
        <v>3486</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3462</v>
      </c>
      <c r="C32" s="134" t="s">
        <v>3487</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3464</v>
      </c>
      <c r="C33" s="134" t="s">
        <v>3488</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3466</v>
      </c>
      <c r="C34" s="134" t="s">
        <v>3489</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3468</v>
      </c>
      <c r="C35" s="134" t="s">
        <v>3490</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3470</v>
      </c>
      <c r="C36" s="134" t="s">
        <v>3491</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3472</v>
      </c>
      <c r="C37" s="134" t="s">
        <v>3492</v>
      </c>
      <c r="D37" s="194"/>
      <c r="E37" s="195"/>
      <c r="F37" s="31"/>
      <c r="G37" s="31"/>
      <c r="H37" s="31"/>
      <c r="I37" s="31"/>
      <c r="J37" s="31"/>
      <c r="K37" s="31"/>
      <c r="L37" s="31"/>
      <c r="M37" s="31"/>
      <c r="N37" s="31"/>
      <c r="O37" s="31"/>
      <c r="P37" s="31"/>
      <c r="Q37" s="31"/>
      <c r="R37" s="31"/>
      <c r="S37" s="31"/>
      <c r="T37" s="31"/>
      <c r="U37" s="31"/>
    </row>
    <row r="38" spans="1:21" ht="13.5" customHeight="1" x14ac:dyDescent="0.2">
      <c r="A38" s="161" t="s">
        <v>3493</v>
      </c>
      <c r="B38" s="85" t="s">
        <v>3494</v>
      </c>
      <c r="C38" s="134" t="s">
        <v>3493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3495</v>
      </c>
      <c r="B39" s="85" t="s">
        <v>3496</v>
      </c>
      <c r="C39" s="134" t="s">
        <v>3495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3497</v>
      </c>
      <c r="C40" s="134" t="s">
        <v>3498</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3499</v>
      </c>
      <c r="C41" s="134" t="s">
        <v>3500</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3501</v>
      </c>
      <c r="C42" s="134" t="s">
        <v>3502</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3503</v>
      </c>
      <c r="C43" s="134" t="s">
        <v>3504</v>
      </c>
      <c r="D43" s="194"/>
      <c r="E43" s="195"/>
      <c r="F43" s="31"/>
      <c r="G43" s="31"/>
      <c r="H43" s="31"/>
      <c r="I43" s="31"/>
      <c r="J43" s="31"/>
      <c r="K43" s="31"/>
      <c r="L43" s="31"/>
      <c r="M43" s="31"/>
      <c r="N43" s="31"/>
      <c r="O43" s="31"/>
      <c r="P43" s="31"/>
      <c r="Q43" s="31"/>
      <c r="R43" s="31"/>
      <c r="S43" s="31"/>
      <c r="T43" s="31"/>
      <c r="U43" s="31"/>
    </row>
    <row r="44" spans="1:21" ht="13.5" customHeight="1" x14ac:dyDescent="0.2">
      <c r="A44" s="161" t="s">
        <v>3505</v>
      </c>
      <c r="B44" s="85" t="s">
        <v>3506</v>
      </c>
      <c r="C44" s="134" t="s">
        <v>3505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3497</v>
      </c>
      <c r="C45" s="134" t="s">
        <v>3507</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3499</v>
      </c>
      <c r="C46" s="134" t="s">
        <v>3508</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3501</v>
      </c>
      <c r="C47" s="134" t="s">
        <v>3509</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3503</v>
      </c>
      <c r="C48" s="255" t="s">
        <v>3510</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2020</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3511</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3512</v>
      </c>
      <c r="C5" s="138" t="s">
        <v>3513</v>
      </c>
      <c r="D5" s="198">
        <v>446327.28</v>
      </c>
      <c r="E5" s="31"/>
      <c r="F5" s="31"/>
      <c r="G5" s="31"/>
      <c r="H5" s="31"/>
      <c r="I5" s="31"/>
      <c r="J5" s="31"/>
      <c r="K5" s="31"/>
      <c r="L5" s="31"/>
      <c r="M5" s="31"/>
      <c r="N5" s="31"/>
      <c r="O5" s="31"/>
      <c r="P5" s="31"/>
      <c r="Q5" s="31"/>
      <c r="R5" s="31"/>
      <c r="S5" s="31"/>
      <c r="T5" s="31"/>
      <c r="U5" s="31"/>
    </row>
    <row r="6" spans="1:24" ht="24" x14ac:dyDescent="0.2">
      <c r="A6" s="88"/>
      <c r="B6" s="134" t="s">
        <v>3514</v>
      </c>
      <c r="C6" s="139" t="s">
        <v>3515</v>
      </c>
      <c r="D6" s="34">
        <f>D7+D8+D17+D18+D24</f>
        <v>3122405.92</v>
      </c>
      <c r="E6" s="232"/>
      <c r="F6" s="31"/>
      <c r="G6" s="31"/>
      <c r="H6" s="31"/>
      <c r="I6" s="31"/>
      <c r="J6" s="31"/>
      <c r="K6" s="31"/>
      <c r="L6" s="31"/>
      <c r="M6" s="31"/>
      <c r="N6" s="31"/>
      <c r="O6" s="31"/>
      <c r="P6" s="31"/>
      <c r="Q6" s="31"/>
      <c r="R6" s="31"/>
      <c r="S6" s="31"/>
      <c r="T6" s="31"/>
      <c r="U6" s="31"/>
    </row>
    <row r="7" spans="1:24" ht="12.75" customHeight="1" x14ac:dyDescent="0.2">
      <c r="A7" s="88"/>
      <c r="B7" s="89" t="s">
        <v>3516</v>
      </c>
      <c r="C7" s="139" t="s">
        <v>3517</v>
      </c>
      <c r="D7" s="199"/>
      <c r="E7" s="31"/>
      <c r="F7" s="31"/>
      <c r="G7" s="31"/>
      <c r="H7" s="31"/>
      <c r="I7" s="31"/>
      <c r="J7" s="31"/>
      <c r="K7" s="31"/>
      <c r="L7" s="31"/>
      <c r="M7" s="31"/>
      <c r="N7" s="31"/>
      <c r="O7" s="31"/>
      <c r="P7" s="31"/>
      <c r="Q7" s="31"/>
      <c r="R7" s="31"/>
      <c r="S7" s="31"/>
      <c r="T7" s="31"/>
      <c r="U7" s="31"/>
    </row>
    <row r="8" spans="1:24" ht="12.75" customHeight="1" x14ac:dyDescent="0.2">
      <c r="A8" s="88" t="s">
        <v>2678</v>
      </c>
      <c r="B8" s="89" t="s">
        <v>3518</v>
      </c>
      <c r="C8" s="139" t="s">
        <v>3519</v>
      </c>
      <c r="D8" s="34">
        <f>SUM(D9:D16)</f>
        <v>3091738.63</v>
      </c>
      <c r="E8" s="31"/>
      <c r="F8" s="31"/>
      <c r="G8" s="31"/>
      <c r="H8" s="31"/>
      <c r="I8" s="31"/>
      <c r="J8" s="31"/>
      <c r="K8" s="31"/>
      <c r="L8" s="31"/>
      <c r="M8" s="31"/>
      <c r="N8" s="31"/>
      <c r="O8" s="31"/>
      <c r="P8" s="31"/>
      <c r="Q8" s="31"/>
      <c r="R8" s="31"/>
      <c r="S8" s="31"/>
      <c r="T8" s="31"/>
      <c r="U8" s="31"/>
    </row>
    <row r="9" spans="1:24" ht="12.75" customHeight="1" x14ac:dyDescent="0.2">
      <c r="A9" s="63" t="s">
        <v>2680</v>
      </c>
      <c r="B9" s="64" t="s">
        <v>2681</v>
      </c>
      <c r="C9" s="139" t="s">
        <v>3520</v>
      </c>
      <c r="D9" s="199">
        <v>2525013.85</v>
      </c>
      <c r="E9" s="31"/>
      <c r="F9" s="31"/>
      <c r="G9" s="31"/>
      <c r="H9" s="31"/>
      <c r="I9" s="31"/>
      <c r="J9" s="31"/>
      <c r="K9" s="31"/>
      <c r="L9" s="31"/>
      <c r="M9" s="31"/>
      <c r="N9" s="31"/>
      <c r="O9" s="31"/>
      <c r="P9" s="31"/>
      <c r="Q9" s="31"/>
      <c r="R9" s="31"/>
      <c r="S9" s="31"/>
      <c r="T9" s="31"/>
      <c r="U9" s="31"/>
    </row>
    <row r="10" spans="1:24" ht="12.75" customHeight="1" x14ac:dyDescent="0.2">
      <c r="A10" s="63" t="s">
        <v>2682</v>
      </c>
      <c r="B10" s="64" t="s">
        <v>2683</v>
      </c>
      <c r="C10" s="139" t="s">
        <v>3521</v>
      </c>
      <c r="D10" s="199">
        <v>475296.73</v>
      </c>
      <c r="E10" s="31"/>
      <c r="F10" s="31"/>
      <c r="G10" s="31"/>
      <c r="H10" s="31"/>
      <c r="I10" s="31"/>
      <c r="J10" s="31"/>
      <c r="K10" s="31"/>
      <c r="L10" s="31"/>
      <c r="M10" s="31"/>
      <c r="N10" s="31"/>
      <c r="O10" s="31"/>
      <c r="P10" s="31"/>
      <c r="Q10" s="31"/>
      <c r="R10" s="31"/>
      <c r="S10" s="31"/>
      <c r="T10" s="31"/>
      <c r="U10" s="31"/>
    </row>
    <row r="11" spans="1:24" ht="12.75" customHeight="1" x14ac:dyDescent="0.2">
      <c r="A11" s="63" t="s">
        <v>2684</v>
      </c>
      <c r="B11" s="64" t="s">
        <v>3522</v>
      </c>
      <c r="C11" s="139" t="s">
        <v>3523</v>
      </c>
      <c r="D11" s="199">
        <v>14760.11</v>
      </c>
      <c r="E11" s="31"/>
      <c r="F11" s="31"/>
      <c r="G11" s="31"/>
      <c r="H11" s="31"/>
      <c r="I11" s="31"/>
      <c r="J11" s="31"/>
      <c r="K11" s="31"/>
      <c r="L11" s="31"/>
      <c r="M11" s="31"/>
      <c r="N11" s="31"/>
      <c r="O11" s="31"/>
      <c r="P11" s="31"/>
      <c r="Q11" s="31"/>
      <c r="R11" s="31"/>
      <c r="S11" s="31"/>
      <c r="T11" s="31"/>
      <c r="U11" s="31"/>
    </row>
    <row r="12" spans="1:24" ht="12.75" customHeight="1" x14ac:dyDescent="0.2">
      <c r="A12" s="63" t="s">
        <v>2692</v>
      </c>
      <c r="B12" s="64" t="s">
        <v>2693</v>
      </c>
      <c r="C12" s="139" t="s">
        <v>3524</v>
      </c>
      <c r="D12" s="199"/>
      <c r="E12" s="31"/>
      <c r="F12" s="31"/>
      <c r="G12" s="31"/>
      <c r="H12" s="31"/>
      <c r="I12" s="31"/>
      <c r="J12" s="31"/>
      <c r="K12" s="31"/>
      <c r="L12" s="31"/>
      <c r="M12" s="31"/>
      <c r="N12" s="31"/>
      <c r="O12" s="31"/>
      <c r="P12" s="31"/>
      <c r="Q12" s="31"/>
      <c r="R12" s="31"/>
      <c r="S12" s="31"/>
      <c r="T12" s="31"/>
      <c r="U12" s="31"/>
    </row>
    <row r="13" spans="1:24" ht="12.75" x14ac:dyDescent="0.2">
      <c r="A13" s="70" t="s">
        <v>2694</v>
      </c>
      <c r="B13" s="65" t="s">
        <v>3525</v>
      </c>
      <c r="C13" s="139" t="s">
        <v>3526</v>
      </c>
      <c r="D13" s="199"/>
      <c r="E13" s="232"/>
      <c r="F13" s="31"/>
      <c r="G13" s="31"/>
      <c r="H13" s="31"/>
      <c r="I13" s="31"/>
      <c r="J13" s="31"/>
      <c r="K13" s="31"/>
      <c r="L13" s="31"/>
      <c r="M13" s="31"/>
      <c r="N13" s="31"/>
      <c r="O13" s="31"/>
      <c r="P13" s="31"/>
      <c r="Q13" s="31"/>
      <c r="R13" s="31"/>
      <c r="S13" s="31"/>
      <c r="T13" s="31"/>
      <c r="U13" s="31"/>
    </row>
    <row r="14" spans="1:24" ht="12.75" customHeight="1" x14ac:dyDescent="0.2">
      <c r="A14" s="70" t="s">
        <v>2710</v>
      </c>
      <c r="B14" s="65" t="s">
        <v>2711</v>
      </c>
      <c r="C14" s="139" t="s">
        <v>3527</v>
      </c>
      <c r="D14" s="199"/>
      <c r="E14" s="31"/>
      <c r="F14" s="31"/>
      <c r="G14" s="31"/>
      <c r="H14" s="31"/>
      <c r="I14" s="31"/>
      <c r="J14" s="31"/>
      <c r="K14" s="31"/>
      <c r="L14" s="31"/>
      <c r="M14" s="31"/>
      <c r="N14" s="31"/>
      <c r="O14" s="31"/>
      <c r="P14" s="31"/>
      <c r="Q14" s="31"/>
      <c r="R14" s="31"/>
      <c r="S14" s="31"/>
      <c r="T14" s="31"/>
      <c r="U14" s="31"/>
    </row>
    <row r="15" spans="1:24" ht="12.75" customHeight="1" x14ac:dyDescent="0.2">
      <c r="A15" s="70" t="s">
        <v>2712</v>
      </c>
      <c r="B15" s="65" t="s">
        <v>2713</v>
      </c>
      <c r="C15" s="139" t="s">
        <v>3528</v>
      </c>
      <c r="D15" s="199"/>
      <c r="E15" s="232"/>
      <c r="F15" s="31"/>
      <c r="G15" s="31"/>
      <c r="H15" s="31"/>
      <c r="I15" s="31"/>
      <c r="J15" s="31"/>
      <c r="K15" s="31"/>
      <c r="L15" s="31"/>
      <c r="M15" s="31"/>
      <c r="N15" s="31"/>
      <c r="O15" s="31"/>
      <c r="P15" s="31"/>
      <c r="Q15" s="31"/>
      <c r="R15" s="31"/>
      <c r="S15" s="31"/>
      <c r="T15" s="31"/>
      <c r="U15" s="31"/>
    </row>
    <row r="16" spans="1:24" ht="12.75" customHeight="1" x14ac:dyDescent="0.2">
      <c r="A16" s="70" t="s">
        <v>2714</v>
      </c>
      <c r="B16" s="65" t="s">
        <v>2715</v>
      </c>
      <c r="C16" s="139" t="s">
        <v>3529</v>
      </c>
      <c r="D16" s="199">
        <v>76667.94</v>
      </c>
      <c r="E16" s="31"/>
      <c r="F16" s="31"/>
      <c r="G16" s="31"/>
      <c r="H16" s="31"/>
      <c r="I16" s="31"/>
      <c r="J16" s="31"/>
      <c r="K16" s="31"/>
      <c r="L16" s="31"/>
      <c r="M16" s="31"/>
      <c r="N16" s="31"/>
      <c r="O16" s="31"/>
      <c r="P16" s="31"/>
      <c r="Q16" s="31"/>
      <c r="R16" s="31"/>
      <c r="S16" s="31"/>
      <c r="T16" s="31"/>
      <c r="U16" s="31"/>
    </row>
    <row r="17" spans="1:21" ht="12.75" customHeight="1" x14ac:dyDescent="0.2">
      <c r="A17" s="294" t="s">
        <v>2716</v>
      </c>
      <c r="B17" s="134" t="s">
        <v>3499</v>
      </c>
      <c r="C17" s="139" t="s">
        <v>3530</v>
      </c>
      <c r="D17" s="199">
        <v>29962.07</v>
      </c>
      <c r="E17" s="31"/>
      <c r="F17" s="31"/>
      <c r="G17" s="31"/>
      <c r="H17" s="31"/>
      <c r="I17" s="31"/>
      <c r="J17" s="31"/>
      <c r="K17" s="31"/>
      <c r="L17" s="31"/>
      <c r="M17" s="31"/>
      <c r="N17" s="31"/>
      <c r="O17" s="31"/>
      <c r="P17" s="31"/>
      <c r="Q17" s="31"/>
      <c r="R17" s="31"/>
      <c r="S17" s="31"/>
      <c r="T17" s="31"/>
      <c r="U17" s="31"/>
    </row>
    <row r="18" spans="1:21" ht="36" x14ac:dyDescent="0.2">
      <c r="A18" s="88" t="s">
        <v>3531</v>
      </c>
      <c r="B18" s="89" t="s">
        <v>3532</v>
      </c>
      <c r="C18" s="139" t="s">
        <v>3533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3534</v>
      </c>
      <c r="C19" s="139" t="s">
        <v>3535</v>
      </c>
      <c r="D19" s="199"/>
      <c r="E19" s="31"/>
      <c r="F19" s="31"/>
      <c r="G19" s="31"/>
      <c r="H19" s="31"/>
      <c r="I19" s="31"/>
      <c r="J19" s="31"/>
      <c r="K19" s="31"/>
      <c r="L19" s="31"/>
      <c r="M19" s="31"/>
      <c r="N19" s="31"/>
      <c r="O19" s="31"/>
      <c r="P19" s="31"/>
      <c r="Q19" s="31"/>
      <c r="R19" s="31"/>
      <c r="S19" s="31"/>
      <c r="T19" s="31"/>
      <c r="U19" s="31"/>
    </row>
    <row r="20" spans="1:21" ht="12.75" customHeight="1" x14ac:dyDescent="0.2">
      <c r="A20" s="63" t="s">
        <v>3536</v>
      </c>
      <c r="B20" s="64" t="s">
        <v>2739</v>
      </c>
      <c r="C20" s="139" t="s">
        <v>3537</v>
      </c>
      <c r="D20" s="199"/>
      <c r="E20" s="31"/>
      <c r="F20" s="31"/>
      <c r="G20" s="31"/>
      <c r="H20" s="31"/>
      <c r="I20" s="31"/>
      <c r="J20" s="31"/>
      <c r="K20" s="31"/>
      <c r="L20" s="31"/>
      <c r="M20" s="31"/>
      <c r="N20" s="31"/>
      <c r="O20" s="31"/>
      <c r="P20" s="31"/>
      <c r="Q20" s="31"/>
      <c r="R20" s="31"/>
      <c r="S20" s="31"/>
      <c r="T20" s="31"/>
      <c r="U20" s="31"/>
    </row>
    <row r="21" spans="1:21" ht="12.75" customHeight="1" x14ac:dyDescent="0.2">
      <c r="A21" s="63" t="s">
        <v>3538</v>
      </c>
      <c r="B21" s="64" t="s">
        <v>2743</v>
      </c>
      <c r="C21" s="139" t="s">
        <v>3539</v>
      </c>
      <c r="D21" s="199"/>
      <c r="E21" s="31"/>
      <c r="F21" s="31"/>
      <c r="G21" s="31"/>
      <c r="H21" s="31"/>
      <c r="I21" s="31"/>
      <c r="J21" s="31"/>
      <c r="K21" s="31"/>
      <c r="L21" s="31"/>
      <c r="M21" s="31"/>
      <c r="N21" s="31"/>
      <c r="O21" s="31"/>
      <c r="P21" s="31"/>
      <c r="Q21" s="31"/>
      <c r="R21" s="31"/>
      <c r="S21" s="31"/>
      <c r="T21" s="31"/>
      <c r="U21" s="31"/>
    </row>
    <row r="22" spans="1:21" ht="24" x14ac:dyDescent="0.2">
      <c r="A22" s="63" t="s">
        <v>3540</v>
      </c>
      <c r="B22" s="64" t="s">
        <v>3541</v>
      </c>
      <c r="C22" s="139" t="s">
        <v>3542</v>
      </c>
      <c r="D22" s="199"/>
      <c r="E22" s="31"/>
      <c r="F22" s="31"/>
      <c r="G22" s="31"/>
      <c r="H22" s="31"/>
      <c r="I22" s="31"/>
      <c r="J22" s="31"/>
      <c r="K22" s="31"/>
      <c r="L22" s="31"/>
      <c r="M22" s="31"/>
      <c r="N22" s="31"/>
      <c r="O22" s="31"/>
      <c r="P22" s="31"/>
      <c r="Q22" s="31"/>
      <c r="R22" s="31"/>
      <c r="S22" s="31"/>
      <c r="T22" s="31"/>
      <c r="U22" s="31"/>
    </row>
    <row r="23" spans="1:21" ht="24" x14ac:dyDescent="0.2">
      <c r="A23" s="63" t="s">
        <v>3543</v>
      </c>
      <c r="B23" s="64" t="s">
        <v>3544</v>
      </c>
      <c r="C23" s="139" t="s">
        <v>3545</v>
      </c>
      <c r="D23" s="199"/>
      <c r="E23" s="31"/>
      <c r="F23" s="31"/>
      <c r="G23" s="31"/>
      <c r="H23" s="31"/>
      <c r="I23" s="31"/>
      <c r="J23" s="31"/>
      <c r="K23" s="31"/>
      <c r="L23" s="31"/>
      <c r="M23" s="31"/>
      <c r="N23" s="31"/>
      <c r="O23" s="31"/>
      <c r="P23" s="31"/>
      <c r="Q23" s="31"/>
      <c r="R23" s="31"/>
      <c r="S23" s="31"/>
      <c r="T23" s="31"/>
      <c r="U23" s="31"/>
    </row>
    <row r="24" spans="1:21" ht="24" x14ac:dyDescent="0.2">
      <c r="A24" s="294" t="s">
        <v>2810</v>
      </c>
      <c r="B24" s="134" t="s">
        <v>3546</v>
      </c>
      <c r="C24" s="134" t="s">
        <v>3547</v>
      </c>
      <c r="D24" s="283">
        <v>705.22</v>
      </c>
      <c r="E24" s="232"/>
      <c r="F24" s="31"/>
      <c r="G24" s="31"/>
      <c r="H24" s="31"/>
      <c r="I24" s="31"/>
      <c r="J24" s="31"/>
      <c r="K24" s="31"/>
      <c r="L24" s="31"/>
      <c r="M24" s="31"/>
      <c r="N24" s="31"/>
      <c r="O24" s="31"/>
      <c r="P24" s="31"/>
      <c r="Q24" s="31"/>
      <c r="R24" s="31"/>
      <c r="S24" s="31"/>
      <c r="T24" s="31"/>
      <c r="U24" s="31"/>
    </row>
    <row r="25" spans="1:21" ht="24" x14ac:dyDescent="0.2">
      <c r="A25" s="63"/>
      <c r="B25" s="134" t="s">
        <v>3548</v>
      </c>
      <c r="C25" s="139" t="s">
        <v>3549</v>
      </c>
      <c r="D25" s="34">
        <f>D26+D27+D36+D37+D43</f>
        <v>3088795.65</v>
      </c>
      <c r="E25" s="232"/>
      <c r="F25" s="31"/>
      <c r="G25" s="31"/>
      <c r="H25" s="31"/>
      <c r="I25" s="31"/>
      <c r="J25" s="31"/>
      <c r="K25" s="31"/>
      <c r="L25" s="31"/>
      <c r="M25" s="31"/>
      <c r="N25" s="31"/>
      <c r="O25" s="31"/>
      <c r="P25" s="31"/>
      <c r="Q25" s="31"/>
      <c r="R25" s="31"/>
      <c r="S25" s="31"/>
      <c r="T25" s="31"/>
      <c r="U25" s="31"/>
    </row>
    <row r="26" spans="1:21" ht="12.75" customHeight="1" x14ac:dyDescent="0.2">
      <c r="A26" s="63"/>
      <c r="B26" s="89" t="s">
        <v>3516</v>
      </c>
      <c r="C26" s="139" t="s">
        <v>3550</v>
      </c>
      <c r="D26" s="199"/>
      <c r="E26" s="31"/>
      <c r="F26" s="31"/>
      <c r="G26" s="31"/>
      <c r="H26" s="31"/>
      <c r="I26" s="31"/>
      <c r="J26" s="31"/>
      <c r="K26" s="31"/>
      <c r="L26" s="31"/>
      <c r="M26" s="31"/>
      <c r="N26" s="31"/>
      <c r="O26" s="31"/>
      <c r="P26" s="31"/>
      <c r="Q26" s="31"/>
      <c r="R26" s="31"/>
      <c r="S26" s="31"/>
      <c r="T26" s="31"/>
      <c r="U26" s="31"/>
    </row>
    <row r="27" spans="1:21" ht="12.75" customHeight="1" x14ac:dyDescent="0.2">
      <c r="A27" s="88" t="s">
        <v>2678</v>
      </c>
      <c r="B27" s="89" t="s">
        <v>3551</v>
      </c>
      <c r="C27" s="139" t="s">
        <v>3552</v>
      </c>
      <c r="D27" s="34">
        <f>SUM(D28:D35)</f>
        <v>3076595.4299999997</v>
      </c>
      <c r="E27" s="31"/>
      <c r="F27" s="31"/>
      <c r="G27" s="31"/>
      <c r="H27" s="31"/>
      <c r="I27" s="31"/>
      <c r="J27" s="31"/>
      <c r="K27" s="31"/>
      <c r="L27" s="31"/>
      <c r="M27" s="31"/>
      <c r="N27" s="31"/>
      <c r="O27" s="31"/>
      <c r="P27" s="31"/>
      <c r="Q27" s="31"/>
      <c r="R27" s="31"/>
      <c r="S27" s="31"/>
      <c r="T27" s="31"/>
      <c r="U27" s="31"/>
    </row>
    <row r="28" spans="1:21" ht="12.75" customHeight="1" x14ac:dyDescent="0.2">
      <c r="A28" s="63" t="s">
        <v>2680</v>
      </c>
      <c r="B28" s="64" t="s">
        <v>2681</v>
      </c>
      <c r="C28" s="139" t="s">
        <v>3553</v>
      </c>
      <c r="D28" s="199">
        <v>2489132.96</v>
      </c>
      <c r="E28" s="31"/>
      <c r="F28" s="31"/>
      <c r="G28" s="31"/>
      <c r="H28" s="31"/>
      <c r="I28" s="31"/>
      <c r="J28" s="31"/>
      <c r="K28" s="31"/>
      <c r="L28" s="31"/>
      <c r="M28" s="31"/>
      <c r="N28" s="31"/>
      <c r="O28" s="31"/>
      <c r="P28" s="31"/>
      <c r="Q28" s="31"/>
      <c r="R28" s="31"/>
      <c r="S28" s="31"/>
      <c r="T28" s="31"/>
      <c r="U28" s="31"/>
    </row>
    <row r="29" spans="1:21" ht="12.75" customHeight="1" x14ac:dyDescent="0.2">
      <c r="A29" s="63" t="s">
        <v>2682</v>
      </c>
      <c r="B29" s="64" t="s">
        <v>2683</v>
      </c>
      <c r="C29" s="139" t="s">
        <v>3554</v>
      </c>
      <c r="D29" s="199">
        <v>489827.88</v>
      </c>
      <c r="E29" s="31"/>
      <c r="F29" s="31"/>
      <c r="G29" s="31"/>
      <c r="H29" s="31"/>
      <c r="I29" s="31"/>
      <c r="J29" s="31"/>
      <c r="K29" s="31"/>
      <c r="L29" s="31"/>
      <c r="M29" s="31"/>
      <c r="N29" s="31"/>
      <c r="O29" s="31"/>
      <c r="P29" s="31"/>
      <c r="Q29" s="31"/>
      <c r="R29" s="31"/>
      <c r="S29" s="31"/>
      <c r="T29" s="31"/>
      <c r="U29" s="31"/>
    </row>
    <row r="30" spans="1:21" ht="12.75" customHeight="1" x14ac:dyDescent="0.2">
      <c r="A30" s="63" t="s">
        <v>2684</v>
      </c>
      <c r="B30" s="64" t="s">
        <v>3522</v>
      </c>
      <c r="C30" s="139" t="s">
        <v>3555</v>
      </c>
      <c r="D30" s="199">
        <v>17480.5</v>
      </c>
      <c r="E30" s="31"/>
      <c r="F30" s="31"/>
      <c r="G30" s="31"/>
      <c r="H30" s="31"/>
      <c r="I30" s="31"/>
      <c r="J30" s="31"/>
      <c r="K30" s="31"/>
      <c r="L30" s="31"/>
      <c r="M30" s="31"/>
      <c r="N30" s="31"/>
      <c r="O30" s="31"/>
      <c r="P30" s="31"/>
      <c r="Q30" s="31"/>
      <c r="R30" s="31"/>
      <c r="S30" s="31"/>
      <c r="T30" s="31"/>
      <c r="U30" s="31"/>
    </row>
    <row r="31" spans="1:21" ht="12.75" customHeight="1" x14ac:dyDescent="0.2">
      <c r="A31" s="63" t="s">
        <v>2692</v>
      </c>
      <c r="B31" s="64" t="s">
        <v>2693</v>
      </c>
      <c r="C31" s="139" t="s">
        <v>3556</v>
      </c>
      <c r="D31" s="199"/>
      <c r="E31" s="31"/>
      <c r="F31" s="31"/>
      <c r="G31" s="31"/>
      <c r="H31" s="31"/>
      <c r="I31" s="31"/>
      <c r="J31" s="31"/>
      <c r="K31" s="31"/>
      <c r="L31" s="31"/>
      <c r="M31" s="31"/>
      <c r="N31" s="31"/>
      <c r="O31" s="31"/>
      <c r="P31" s="31"/>
      <c r="Q31" s="31"/>
      <c r="R31" s="31"/>
      <c r="S31" s="31"/>
      <c r="T31" s="31"/>
      <c r="U31" s="31"/>
    </row>
    <row r="32" spans="1:21" ht="12.75" x14ac:dyDescent="0.2">
      <c r="A32" s="63" t="s">
        <v>2694</v>
      </c>
      <c r="B32" s="65" t="s">
        <v>3525</v>
      </c>
      <c r="C32" s="139" t="s">
        <v>3557</v>
      </c>
      <c r="D32" s="199"/>
      <c r="E32" s="232"/>
      <c r="F32" s="31"/>
      <c r="G32" s="31"/>
      <c r="H32" s="31"/>
      <c r="I32" s="31"/>
      <c r="J32" s="31"/>
      <c r="K32" s="31"/>
      <c r="L32" s="31"/>
      <c r="M32" s="31"/>
      <c r="N32" s="31"/>
      <c r="O32" s="31"/>
      <c r="P32" s="31"/>
      <c r="Q32" s="31"/>
      <c r="R32" s="31"/>
      <c r="S32" s="31"/>
      <c r="T32" s="31"/>
      <c r="U32" s="31"/>
    </row>
    <row r="33" spans="1:21" ht="12.75" customHeight="1" x14ac:dyDescent="0.2">
      <c r="A33" s="63" t="s">
        <v>2710</v>
      </c>
      <c r="B33" s="65" t="s">
        <v>2711</v>
      </c>
      <c r="C33" s="139" t="s">
        <v>3558</v>
      </c>
      <c r="D33" s="199"/>
      <c r="E33" s="31"/>
      <c r="F33" s="31"/>
      <c r="G33" s="31"/>
      <c r="H33" s="31"/>
      <c r="I33" s="31"/>
      <c r="J33" s="31"/>
      <c r="K33" s="31"/>
      <c r="L33" s="31"/>
      <c r="M33" s="31"/>
      <c r="N33" s="31"/>
      <c r="O33" s="31"/>
      <c r="P33" s="31"/>
      <c r="Q33" s="31"/>
      <c r="R33" s="31"/>
      <c r="S33" s="31"/>
      <c r="T33" s="31"/>
      <c r="U33" s="31"/>
    </row>
    <row r="34" spans="1:21" ht="12.75" customHeight="1" x14ac:dyDescent="0.2">
      <c r="A34" s="63" t="s">
        <v>2712</v>
      </c>
      <c r="B34" s="65" t="s">
        <v>2713</v>
      </c>
      <c r="C34" s="139" t="s">
        <v>3559</v>
      </c>
      <c r="D34" s="199"/>
      <c r="E34" s="232"/>
      <c r="F34" s="31"/>
      <c r="G34" s="31"/>
      <c r="H34" s="31"/>
      <c r="I34" s="31"/>
      <c r="J34" s="31"/>
      <c r="K34" s="31"/>
      <c r="L34" s="31"/>
      <c r="M34" s="31"/>
      <c r="N34" s="31"/>
      <c r="O34" s="31"/>
      <c r="P34" s="31"/>
      <c r="Q34" s="31"/>
      <c r="R34" s="31"/>
      <c r="S34" s="31"/>
      <c r="T34" s="31"/>
      <c r="U34" s="31"/>
    </row>
    <row r="35" spans="1:21" ht="12.75" customHeight="1" x14ac:dyDescent="0.2">
      <c r="A35" s="63" t="s">
        <v>2714</v>
      </c>
      <c r="B35" s="65" t="s">
        <v>2715</v>
      </c>
      <c r="C35" s="139" t="s">
        <v>3560</v>
      </c>
      <c r="D35" s="199">
        <v>80154.09</v>
      </c>
      <c r="E35" s="31"/>
      <c r="F35" s="31"/>
      <c r="G35" s="31"/>
      <c r="H35" s="31"/>
      <c r="I35" s="31"/>
      <c r="J35" s="31"/>
      <c r="K35" s="31"/>
      <c r="L35" s="31"/>
      <c r="M35" s="31"/>
      <c r="N35" s="31"/>
      <c r="O35" s="31"/>
      <c r="P35" s="31"/>
      <c r="Q35" s="31"/>
      <c r="R35" s="31"/>
      <c r="S35" s="31"/>
      <c r="T35" s="31"/>
      <c r="U35" s="31"/>
    </row>
    <row r="36" spans="1:21" ht="12.75" customHeight="1" x14ac:dyDescent="0.2">
      <c r="A36" s="88" t="s">
        <v>2716</v>
      </c>
      <c r="B36" s="89" t="s">
        <v>3499</v>
      </c>
      <c r="C36" s="139" t="s">
        <v>3561</v>
      </c>
      <c r="D36" s="199">
        <v>10642.6</v>
      </c>
      <c r="E36" s="31"/>
      <c r="F36" s="31"/>
      <c r="G36" s="31"/>
      <c r="H36" s="31"/>
      <c r="I36" s="31"/>
      <c r="J36" s="31"/>
      <c r="K36" s="31"/>
      <c r="L36" s="31"/>
      <c r="M36" s="31"/>
      <c r="N36" s="31"/>
      <c r="O36" s="31"/>
      <c r="P36" s="31"/>
      <c r="Q36" s="31"/>
      <c r="R36" s="31"/>
      <c r="S36" s="31"/>
      <c r="T36" s="31"/>
      <c r="U36" s="31"/>
    </row>
    <row r="37" spans="1:21" ht="36" x14ac:dyDescent="0.2">
      <c r="A37" s="88" t="s">
        <v>3531</v>
      </c>
      <c r="B37" s="89" t="s">
        <v>3562</v>
      </c>
      <c r="C37" s="139" t="s">
        <v>3563</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3534</v>
      </c>
      <c r="C38" s="139" t="s">
        <v>3564</v>
      </c>
      <c r="D38" s="199"/>
      <c r="E38" s="31"/>
      <c r="F38" s="31"/>
      <c r="G38" s="31"/>
      <c r="H38" s="31"/>
      <c r="I38" s="31"/>
      <c r="J38" s="31"/>
      <c r="K38" s="31"/>
      <c r="L38" s="31"/>
      <c r="M38" s="31"/>
      <c r="N38" s="31"/>
      <c r="O38" s="31"/>
      <c r="P38" s="31"/>
      <c r="Q38" s="31"/>
      <c r="R38" s="31"/>
      <c r="S38" s="31"/>
      <c r="T38" s="31"/>
      <c r="U38" s="31"/>
    </row>
    <row r="39" spans="1:21" ht="12.75" customHeight="1" x14ac:dyDescent="0.2">
      <c r="A39" s="63" t="s">
        <v>3536</v>
      </c>
      <c r="B39" s="64" t="s">
        <v>2739</v>
      </c>
      <c r="C39" s="139" t="s">
        <v>3565</v>
      </c>
      <c r="D39" s="199"/>
      <c r="E39" s="31"/>
      <c r="F39" s="31"/>
      <c r="G39" s="31"/>
      <c r="H39" s="31"/>
      <c r="I39" s="31"/>
      <c r="J39" s="31"/>
      <c r="K39" s="31"/>
      <c r="L39" s="31"/>
      <c r="M39" s="31"/>
      <c r="N39" s="31"/>
      <c r="O39" s="31"/>
      <c r="P39" s="31"/>
      <c r="Q39" s="31"/>
      <c r="R39" s="31"/>
      <c r="S39" s="31"/>
      <c r="T39" s="31"/>
      <c r="U39" s="31"/>
    </row>
    <row r="40" spans="1:21" ht="12.75" customHeight="1" x14ac:dyDescent="0.2">
      <c r="A40" s="63" t="s">
        <v>3538</v>
      </c>
      <c r="B40" s="64" t="s">
        <v>2743</v>
      </c>
      <c r="C40" s="139" t="s">
        <v>3566</v>
      </c>
      <c r="D40" s="199"/>
      <c r="E40" s="31"/>
      <c r="F40" s="31"/>
      <c r="G40" s="31"/>
      <c r="H40" s="31"/>
      <c r="I40" s="31"/>
      <c r="J40" s="31"/>
      <c r="K40" s="31"/>
      <c r="L40" s="31"/>
      <c r="M40" s="31"/>
      <c r="N40" s="31"/>
      <c r="O40" s="31"/>
      <c r="P40" s="31"/>
      <c r="Q40" s="31"/>
      <c r="R40" s="31"/>
      <c r="S40" s="31"/>
      <c r="T40" s="31"/>
      <c r="U40" s="31"/>
    </row>
    <row r="41" spans="1:21" ht="24" x14ac:dyDescent="0.2">
      <c r="A41" s="63" t="s">
        <v>3567</v>
      </c>
      <c r="B41" s="64" t="s">
        <v>3541</v>
      </c>
      <c r="C41" s="139" t="s">
        <v>3568</v>
      </c>
      <c r="D41" s="199"/>
      <c r="E41" s="31"/>
      <c r="F41" s="31"/>
      <c r="G41" s="31"/>
      <c r="H41" s="31"/>
      <c r="I41" s="31"/>
      <c r="J41" s="31"/>
      <c r="K41" s="31"/>
      <c r="L41" s="31"/>
      <c r="M41" s="31"/>
      <c r="N41" s="31"/>
      <c r="O41" s="31"/>
      <c r="P41" s="31"/>
      <c r="Q41" s="31"/>
      <c r="R41" s="31"/>
      <c r="S41" s="31"/>
      <c r="T41" s="31"/>
      <c r="U41" s="31"/>
    </row>
    <row r="42" spans="1:21" ht="24" x14ac:dyDescent="0.2">
      <c r="A42" s="63" t="s">
        <v>3543</v>
      </c>
      <c r="B42" s="64" t="s">
        <v>3544</v>
      </c>
      <c r="C42" s="139" t="s">
        <v>3569</v>
      </c>
      <c r="D42" s="199"/>
      <c r="E42" s="31"/>
      <c r="F42" s="31"/>
      <c r="G42" s="31"/>
      <c r="H42" s="31"/>
      <c r="I42" s="31"/>
      <c r="J42" s="31"/>
      <c r="K42" s="31"/>
      <c r="L42" s="31"/>
      <c r="M42" s="31"/>
      <c r="N42" s="31"/>
      <c r="O42" s="31"/>
      <c r="P42" s="31"/>
      <c r="Q42" s="31"/>
      <c r="R42" s="31"/>
      <c r="S42" s="31"/>
      <c r="T42" s="31"/>
      <c r="U42" s="31"/>
    </row>
    <row r="43" spans="1:21" ht="12.75" customHeight="1" x14ac:dyDescent="0.2">
      <c r="A43" s="294" t="s">
        <v>2810</v>
      </c>
      <c r="B43" s="134" t="s">
        <v>3546</v>
      </c>
      <c r="C43" s="134" t="s">
        <v>3570</v>
      </c>
      <c r="D43" s="283">
        <v>1557.62</v>
      </c>
      <c r="E43" s="232"/>
      <c r="F43" s="31"/>
      <c r="G43" s="31"/>
      <c r="H43" s="31"/>
      <c r="I43" s="31"/>
      <c r="J43" s="31"/>
      <c r="K43" s="31"/>
      <c r="L43" s="31"/>
      <c r="M43" s="31"/>
      <c r="N43" s="31"/>
      <c r="O43" s="31"/>
      <c r="P43" s="31"/>
      <c r="Q43" s="31"/>
      <c r="R43" s="31"/>
      <c r="S43" s="31"/>
      <c r="T43" s="31"/>
      <c r="U43" s="31"/>
    </row>
    <row r="44" spans="1:21" ht="24" x14ac:dyDescent="0.2">
      <c r="A44" s="63"/>
      <c r="B44" s="89" t="s">
        <v>3571</v>
      </c>
      <c r="C44" s="139" t="s">
        <v>3572</v>
      </c>
      <c r="D44" s="34">
        <f>D5+D6-D25</f>
        <v>479937.55000000028</v>
      </c>
      <c r="E44" s="31"/>
      <c r="F44" s="31"/>
      <c r="G44" s="31"/>
      <c r="H44" s="31"/>
      <c r="I44" s="31"/>
      <c r="J44" s="31"/>
      <c r="K44" s="31"/>
      <c r="L44" s="31"/>
      <c r="M44" s="31"/>
      <c r="N44" s="31"/>
      <c r="O44" s="31"/>
      <c r="P44" s="31"/>
      <c r="Q44" s="31"/>
      <c r="R44" s="31"/>
      <c r="S44" s="31"/>
      <c r="T44" s="31"/>
      <c r="U44" s="31"/>
    </row>
    <row r="45" spans="1:21" ht="24" x14ac:dyDescent="0.2">
      <c r="A45" s="88"/>
      <c r="B45" s="134" t="s">
        <v>3573</v>
      </c>
      <c r="C45" s="139" t="s">
        <v>3574</v>
      </c>
      <c r="D45" s="34">
        <f>D46+D51+D92+D97+D103</f>
        <v>1413.23</v>
      </c>
      <c r="E45" s="232"/>
      <c r="F45" s="31"/>
      <c r="G45" s="31"/>
      <c r="H45" s="31"/>
      <c r="I45" s="31"/>
      <c r="J45" s="31"/>
      <c r="K45" s="31"/>
      <c r="L45" s="31"/>
      <c r="M45" s="31"/>
      <c r="N45" s="31"/>
      <c r="O45" s="31"/>
      <c r="P45" s="31"/>
      <c r="Q45" s="31"/>
      <c r="R45" s="31"/>
      <c r="S45" s="31"/>
      <c r="T45" s="31"/>
      <c r="U45" s="31"/>
    </row>
    <row r="46" spans="1:21" ht="24" x14ac:dyDescent="0.2">
      <c r="A46" s="63"/>
      <c r="B46" s="89" t="s">
        <v>3575</v>
      </c>
      <c r="C46" s="139" t="s">
        <v>3576</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3577</v>
      </c>
      <c r="C47" s="139" t="s">
        <v>3578</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3579</v>
      </c>
      <c r="C48" s="139" t="s">
        <v>3580</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3581</v>
      </c>
      <c r="C49" s="139" t="s">
        <v>3582</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3583</v>
      </c>
      <c r="C50" s="139" t="s">
        <v>3584</v>
      </c>
      <c r="D50" s="199"/>
      <c r="E50" s="31"/>
      <c r="F50" s="31"/>
      <c r="G50" s="31"/>
      <c r="H50" s="31"/>
      <c r="I50" s="31"/>
      <c r="J50" s="31"/>
      <c r="K50" s="31"/>
      <c r="L50" s="31"/>
      <c r="M50" s="31"/>
      <c r="N50" s="31"/>
      <c r="O50" s="31"/>
      <c r="P50" s="31"/>
      <c r="Q50" s="31"/>
      <c r="R50" s="31"/>
      <c r="S50" s="31"/>
      <c r="T50" s="31"/>
      <c r="U50" s="31"/>
    </row>
    <row r="51" spans="1:21" ht="24" x14ac:dyDescent="0.2">
      <c r="A51" s="88" t="s">
        <v>2678</v>
      </c>
      <c r="B51" s="134" t="s">
        <v>3585</v>
      </c>
      <c r="C51" s="139" t="s">
        <v>3586</v>
      </c>
      <c r="D51" s="34">
        <f>D52+D57+D62+D67+D72+D77+D82+D87</f>
        <v>1413.23</v>
      </c>
      <c r="E51" s="31"/>
      <c r="F51" s="31"/>
      <c r="G51" s="31"/>
      <c r="H51" s="31"/>
      <c r="I51" s="31"/>
      <c r="J51" s="31"/>
      <c r="K51" s="31"/>
      <c r="L51" s="31"/>
      <c r="M51" s="31"/>
      <c r="N51" s="31"/>
      <c r="O51" s="31"/>
      <c r="P51" s="31"/>
      <c r="Q51" s="31"/>
      <c r="R51" s="31"/>
      <c r="S51" s="31"/>
      <c r="T51" s="31"/>
      <c r="U51" s="31"/>
    </row>
    <row r="52" spans="1:21" ht="12.75" customHeight="1" x14ac:dyDescent="0.2">
      <c r="A52" s="88" t="s">
        <v>2680</v>
      </c>
      <c r="B52" s="89" t="s">
        <v>3587</v>
      </c>
      <c r="C52" s="139" t="s">
        <v>3588</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3577</v>
      </c>
      <c r="C53" s="139" t="s">
        <v>3589</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3579</v>
      </c>
      <c r="C54" s="139" t="s">
        <v>3590</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3581</v>
      </c>
      <c r="C55" s="139" t="s">
        <v>3591</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3583</v>
      </c>
      <c r="C56" s="139" t="s">
        <v>3592</v>
      </c>
      <c r="D56" s="199"/>
      <c r="E56" s="31"/>
      <c r="F56" s="31"/>
      <c r="G56" s="31"/>
      <c r="H56" s="31"/>
      <c r="I56" s="31"/>
      <c r="J56" s="31"/>
      <c r="K56" s="31"/>
      <c r="L56" s="31"/>
      <c r="M56" s="31"/>
      <c r="N56" s="31"/>
      <c r="O56" s="31"/>
      <c r="P56" s="31"/>
      <c r="Q56" s="31"/>
      <c r="R56" s="31"/>
      <c r="S56" s="31"/>
      <c r="T56" s="31"/>
      <c r="U56" s="31"/>
    </row>
    <row r="57" spans="1:21" ht="12.75" customHeight="1" x14ac:dyDescent="0.2">
      <c r="A57" s="88" t="s">
        <v>2682</v>
      </c>
      <c r="B57" s="89" t="s">
        <v>3593</v>
      </c>
      <c r="C57" s="139" t="s">
        <v>3594</v>
      </c>
      <c r="D57" s="34">
        <f>SUM(D58:D61)</f>
        <v>1413.23</v>
      </c>
      <c r="E57" s="31"/>
      <c r="F57" s="31"/>
      <c r="G57" s="31"/>
      <c r="H57" s="31"/>
      <c r="I57" s="31"/>
      <c r="J57" s="31"/>
      <c r="K57" s="31"/>
      <c r="L57" s="31"/>
      <c r="M57" s="31"/>
      <c r="N57" s="31"/>
      <c r="O57" s="31"/>
      <c r="P57" s="31"/>
      <c r="Q57" s="31"/>
      <c r="R57" s="31"/>
      <c r="S57" s="31"/>
      <c r="T57" s="31"/>
      <c r="U57" s="31"/>
    </row>
    <row r="58" spans="1:21" ht="12.75" customHeight="1" x14ac:dyDescent="0.2">
      <c r="A58" s="63"/>
      <c r="B58" s="64" t="s">
        <v>3577</v>
      </c>
      <c r="C58" s="139" t="s">
        <v>3595</v>
      </c>
      <c r="D58" s="199">
        <v>1413.23</v>
      </c>
      <c r="E58" s="31"/>
      <c r="F58" s="31"/>
      <c r="G58" s="31"/>
      <c r="H58" s="31"/>
      <c r="I58" s="31"/>
      <c r="J58" s="31"/>
      <c r="K58" s="31"/>
      <c r="L58" s="31"/>
      <c r="M58" s="31"/>
      <c r="N58" s="31"/>
      <c r="O58" s="31"/>
      <c r="P58" s="31"/>
      <c r="Q58" s="31"/>
      <c r="R58" s="31"/>
      <c r="S58" s="31"/>
      <c r="T58" s="31"/>
      <c r="U58" s="31"/>
    </row>
    <row r="59" spans="1:21" ht="12.75" customHeight="1" x14ac:dyDescent="0.2">
      <c r="A59" s="63"/>
      <c r="B59" s="64" t="s">
        <v>3579</v>
      </c>
      <c r="C59" s="139" t="s">
        <v>3596</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3581</v>
      </c>
      <c r="C60" s="139" t="s">
        <v>3597</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3583</v>
      </c>
      <c r="C61" s="139" t="s">
        <v>3598</v>
      </c>
      <c r="D61" s="199"/>
      <c r="E61" s="31"/>
      <c r="F61" s="31"/>
      <c r="G61" s="31"/>
      <c r="H61" s="31"/>
      <c r="I61" s="31"/>
      <c r="J61" s="31"/>
      <c r="K61" s="31"/>
      <c r="L61" s="31"/>
      <c r="M61" s="31"/>
      <c r="N61" s="31"/>
      <c r="O61" s="31"/>
      <c r="P61" s="31"/>
      <c r="Q61" s="31"/>
      <c r="R61" s="31"/>
      <c r="S61" s="31"/>
      <c r="T61" s="31"/>
      <c r="U61" s="31"/>
    </row>
    <row r="62" spans="1:21" ht="12.75" customHeight="1" x14ac:dyDescent="0.2">
      <c r="A62" s="88" t="s">
        <v>2684</v>
      </c>
      <c r="B62" s="89" t="s">
        <v>3599</v>
      </c>
      <c r="C62" s="139" t="s">
        <v>3600</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3577</v>
      </c>
      <c r="C63" s="139" t="s">
        <v>3601</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3579</v>
      </c>
      <c r="C64" s="139" t="s">
        <v>3602</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3581</v>
      </c>
      <c r="C65" s="139" t="s">
        <v>3603</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3583</v>
      </c>
      <c r="C66" s="139" t="s">
        <v>3604</v>
      </c>
      <c r="D66" s="199"/>
      <c r="E66" s="31"/>
      <c r="F66" s="31"/>
      <c r="G66" s="31"/>
      <c r="H66" s="31"/>
      <c r="I66" s="31"/>
      <c r="J66" s="31"/>
      <c r="K66" s="31"/>
      <c r="L66" s="31"/>
      <c r="M66" s="31"/>
      <c r="N66" s="31"/>
      <c r="O66" s="31"/>
      <c r="P66" s="31"/>
      <c r="Q66" s="31"/>
      <c r="R66" s="31"/>
      <c r="S66" s="31"/>
      <c r="T66" s="31"/>
      <c r="U66" s="31"/>
    </row>
    <row r="67" spans="1:21" ht="12.75" customHeight="1" x14ac:dyDescent="0.2">
      <c r="A67" s="88" t="s">
        <v>2692</v>
      </c>
      <c r="B67" s="89" t="s">
        <v>3605</v>
      </c>
      <c r="C67" s="139" t="s">
        <v>3606</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3577</v>
      </c>
      <c r="C68" s="139" t="s">
        <v>3607</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3579</v>
      </c>
      <c r="C69" s="139" t="s">
        <v>3608</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3581</v>
      </c>
      <c r="C70" s="139" t="s">
        <v>3609</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3583</v>
      </c>
      <c r="C71" s="139" t="s">
        <v>3610</v>
      </c>
      <c r="D71" s="199"/>
      <c r="E71" s="31"/>
      <c r="F71" s="31"/>
      <c r="G71" s="31"/>
      <c r="H71" s="31"/>
      <c r="I71" s="31"/>
      <c r="J71" s="31"/>
      <c r="K71" s="31"/>
      <c r="L71" s="31"/>
      <c r="M71" s="31"/>
      <c r="N71" s="31"/>
      <c r="O71" s="31"/>
      <c r="P71" s="31"/>
      <c r="Q71" s="31"/>
      <c r="R71" s="31"/>
      <c r="S71" s="31"/>
      <c r="T71" s="31"/>
      <c r="U71" s="31"/>
    </row>
    <row r="72" spans="1:21" ht="24" x14ac:dyDescent="0.2">
      <c r="A72" s="88" t="s">
        <v>2694</v>
      </c>
      <c r="B72" s="134" t="s">
        <v>3611</v>
      </c>
      <c r="C72" s="139" t="s">
        <v>3612</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3577</v>
      </c>
      <c r="C73" s="139" t="s">
        <v>3613</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3579</v>
      </c>
      <c r="C74" s="139" t="s">
        <v>3614</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3581</v>
      </c>
      <c r="C75" s="139" t="s">
        <v>3615</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3583</v>
      </c>
      <c r="C76" s="139" t="s">
        <v>3616</v>
      </c>
      <c r="D76" s="199"/>
      <c r="E76" s="31"/>
      <c r="F76" s="31"/>
      <c r="G76" s="31"/>
      <c r="H76" s="31"/>
      <c r="I76" s="31"/>
      <c r="J76" s="31"/>
      <c r="K76" s="31"/>
      <c r="L76" s="31"/>
      <c r="M76" s="31"/>
      <c r="N76" s="31"/>
      <c r="O76" s="31"/>
      <c r="P76" s="31"/>
      <c r="Q76" s="31"/>
      <c r="R76" s="31"/>
      <c r="S76" s="31"/>
      <c r="T76" s="31"/>
      <c r="U76" s="31"/>
    </row>
    <row r="77" spans="1:21" ht="24" x14ac:dyDescent="0.2">
      <c r="A77" s="88" t="s">
        <v>2710</v>
      </c>
      <c r="B77" s="89" t="s">
        <v>3617</v>
      </c>
      <c r="C77" s="139" t="s">
        <v>3618</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3577</v>
      </c>
      <c r="C78" s="139" t="s">
        <v>3619</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3579</v>
      </c>
      <c r="C79" s="139" t="s">
        <v>3620</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3581</v>
      </c>
      <c r="C80" s="139" t="s">
        <v>3621</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3583</v>
      </c>
      <c r="C81" s="139" t="s">
        <v>3622</v>
      </c>
      <c r="D81" s="199"/>
      <c r="E81" s="31"/>
      <c r="F81" s="31"/>
      <c r="G81" s="31"/>
      <c r="H81" s="31"/>
      <c r="I81" s="31"/>
      <c r="J81" s="31"/>
      <c r="K81" s="31"/>
      <c r="L81" s="31"/>
      <c r="M81" s="31"/>
      <c r="N81" s="31"/>
      <c r="O81" s="31"/>
      <c r="P81" s="31"/>
      <c r="Q81" s="31"/>
      <c r="R81" s="31"/>
      <c r="S81" s="31"/>
      <c r="T81" s="31"/>
      <c r="U81" s="31"/>
    </row>
    <row r="82" spans="1:21" ht="24" x14ac:dyDescent="0.2">
      <c r="A82" s="88" t="s">
        <v>2712</v>
      </c>
      <c r="B82" s="293" t="s">
        <v>3623</v>
      </c>
      <c r="C82" s="139" t="s">
        <v>3624</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3577</v>
      </c>
      <c r="C83" s="139" t="s">
        <v>3625</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3579</v>
      </c>
      <c r="C84" s="139" t="s">
        <v>3626</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3581</v>
      </c>
      <c r="C85" s="139" t="s">
        <v>3627</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3583</v>
      </c>
      <c r="C86" s="139" t="s">
        <v>3628</v>
      </c>
      <c r="D86" s="199"/>
      <c r="E86" s="31"/>
      <c r="F86" s="31"/>
      <c r="G86" s="31"/>
      <c r="H86" s="31"/>
      <c r="I86" s="31"/>
      <c r="J86" s="31"/>
      <c r="K86" s="31"/>
      <c r="L86" s="31"/>
      <c r="M86" s="31"/>
      <c r="N86" s="31"/>
      <c r="O86" s="31"/>
      <c r="P86" s="31"/>
      <c r="Q86" s="31"/>
      <c r="R86" s="31"/>
      <c r="S86" s="31"/>
      <c r="T86" s="31"/>
      <c r="U86" s="31"/>
    </row>
    <row r="87" spans="1:21" ht="12.75" customHeight="1" x14ac:dyDescent="0.2">
      <c r="A87" s="88" t="s">
        <v>2714</v>
      </c>
      <c r="B87" s="155" t="s">
        <v>3629</v>
      </c>
      <c r="C87" s="139" t="s">
        <v>3630</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3577</v>
      </c>
      <c r="C88" s="139" t="s">
        <v>3631</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3579</v>
      </c>
      <c r="C89" s="139" t="s">
        <v>3632</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3581</v>
      </c>
      <c r="C90" s="139" t="s">
        <v>3633</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3583</v>
      </c>
      <c r="C91" s="139" t="s">
        <v>3634</v>
      </c>
      <c r="D91" s="199"/>
      <c r="E91" s="31"/>
      <c r="F91" s="31"/>
      <c r="G91" s="31"/>
      <c r="H91" s="31"/>
      <c r="I91" s="31"/>
      <c r="J91" s="31"/>
      <c r="K91" s="31"/>
      <c r="L91" s="31"/>
      <c r="M91" s="31"/>
      <c r="N91" s="31"/>
      <c r="O91" s="31"/>
      <c r="P91" s="31"/>
      <c r="Q91" s="31"/>
      <c r="R91" s="31"/>
      <c r="S91" s="31"/>
      <c r="T91" s="31"/>
      <c r="U91" s="31"/>
    </row>
    <row r="92" spans="1:21" ht="12.75" customHeight="1" x14ac:dyDescent="0.2">
      <c r="A92" s="88" t="s">
        <v>2716</v>
      </c>
      <c r="B92" s="89" t="s">
        <v>3635</v>
      </c>
      <c r="C92" s="139" t="s">
        <v>3636</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3577</v>
      </c>
      <c r="C93" s="139" t="s">
        <v>3637</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3579</v>
      </c>
      <c r="C94" s="139" t="s">
        <v>3638</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3581</v>
      </c>
      <c r="C95" s="139" t="s">
        <v>3639</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3583</v>
      </c>
      <c r="C96" s="139" t="s">
        <v>3640</v>
      </c>
      <c r="D96" s="199"/>
      <c r="E96" s="31"/>
      <c r="F96" s="31"/>
      <c r="G96" s="31"/>
      <c r="H96" s="31"/>
      <c r="I96" s="31"/>
      <c r="J96" s="31"/>
      <c r="K96" s="31"/>
      <c r="L96" s="31"/>
      <c r="M96" s="31"/>
      <c r="N96" s="31"/>
      <c r="O96" s="31"/>
      <c r="P96" s="31"/>
      <c r="Q96" s="31"/>
      <c r="R96" s="31"/>
      <c r="S96" s="31"/>
      <c r="T96" s="31"/>
      <c r="U96" s="31"/>
    </row>
    <row r="97" spans="1:21" ht="36" x14ac:dyDescent="0.2">
      <c r="A97" s="88" t="s">
        <v>3531</v>
      </c>
      <c r="B97" s="89" t="s">
        <v>3641</v>
      </c>
      <c r="C97" s="139" t="s">
        <v>3642</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3534</v>
      </c>
      <c r="C98" s="139" t="s">
        <v>3643</v>
      </c>
      <c r="D98" s="199"/>
      <c r="E98" s="31"/>
      <c r="F98" s="31"/>
      <c r="G98" s="31"/>
      <c r="H98" s="31"/>
      <c r="I98" s="31"/>
      <c r="J98" s="31"/>
      <c r="K98" s="31"/>
      <c r="L98" s="31"/>
      <c r="M98" s="31"/>
      <c r="N98" s="31"/>
      <c r="O98" s="31"/>
      <c r="P98" s="31"/>
      <c r="Q98" s="31"/>
      <c r="R98" s="31"/>
      <c r="S98" s="31"/>
      <c r="T98" s="31"/>
      <c r="U98" s="31"/>
    </row>
    <row r="99" spans="1:21" ht="12.75" customHeight="1" x14ac:dyDescent="0.2">
      <c r="A99" s="63" t="s">
        <v>3536</v>
      </c>
      <c r="B99" s="64" t="s">
        <v>2739</v>
      </c>
      <c r="C99" s="139" t="s">
        <v>3644</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3538</v>
      </c>
      <c r="B100" s="64" t="s">
        <v>2743</v>
      </c>
      <c r="C100" s="139" t="s">
        <v>3645</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3567</v>
      </c>
      <c r="B101" s="64" t="s">
        <v>3541</v>
      </c>
      <c r="C101" s="139" t="s">
        <v>3646</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3543</v>
      </c>
      <c r="B102" s="64" t="s">
        <v>3544</v>
      </c>
      <c r="C102" s="139" t="s">
        <v>3647</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2810</v>
      </c>
      <c r="B103" s="292" t="s">
        <v>3546</v>
      </c>
      <c r="C103" s="292" t="s">
        <v>3648</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3649</v>
      </c>
      <c r="C104" s="139" t="s">
        <v>3650</v>
      </c>
      <c r="D104" s="34">
        <f>SUM(D105:D109)</f>
        <v>478524.32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3516</v>
      </c>
      <c r="C105" s="139" t="s">
        <v>3651</v>
      </c>
      <c r="D105" s="199">
        <v>6995.56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2678</v>
      </c>
      <c r="B106" s="64" t="s">
        <v>3497</v>
      </c>
      <c r="C106" s="139" t="s">
        <v>3652</v>
      </c>
      <c r="D106" s="199">
        <v>471528.76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2716</v>
      </c>
      <c r="B107" s="64" t="s">
        <v>3499</v>
      </c>
      <c r="C107" s="139" t="s">
        <v>3653</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3531</v>
      </c>
      <c r="B108" s="64" t="s">
        <v>3654</v>
      </c>
      <c r="C108" s="139" t="s">
        <v>3655</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2810</v>
      </c>
      <c r="B109" s="74" t="s">
        <v>3546</v>
      </c>
      <c r="C109" s="290" t="s">
        <v>3656</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29"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4" width="14.42578125" style="41" customWidth="1"/>
    <col min="25" max="16384" width="14.42578125" style="41"/>
  </cols>
  <sheetData>
    <row r="1" spans="1:17" ht="12.75" hidden="1" customHeight="1" x14ac:dyDescent="0.2">
      <c r="A1" s="396" t="s">
        <v>2020</v>
      </c>
      <c r="B1" s="394"/>
      <c r="C1" s="394"/>
      <c r="D1" s="394"/>
      <c r="E1" s="51" t="s">
        <v>2021</v>
      </c>
      <c r="F1" s="51"/>
      <c r="G1" s="51"/>
      <c r="H1" s="51"/>
      <c r="I1" s="51"/>
      <c r="J1" s="51"/>
      <c r="K1" s="51"/>
      <c r="L1" s="51"/>
      <c r="M1" s="51"/>
      <c r="N1" s="51"/>
      <c r="O1" s="51"/>
      <c r="P1" s="51"/>
    </row>
    <row r="2" spans="1:17" ht="37.5" customHeight="1" x14ac:dyDescent="0.2">
      <c r="A2" s="396" t="s">
        <v>2022</v>
      </c>
      <c r="B2" s="394"/>
      <c r="C2" s="394"/>
      <c r="D2" s="394"/>
      <c r="E2" s="50" t="s">
        <v>2022</v>
      </c>
      <c r="F2" s="50" t="s">
        <v>2023</v>
      </c>
      <c r="G2" s="50" t="s">
        <v>2024</v>
      </c>
      <c r="H2" s="50" t="s">
        <v>2024</v>
      </c>
      <c r="I2" s="50" t="s">
        <v>2025</v>
      </c>
      <c r="J2" s="50" t="s">
        <v>1977</v>
      </c>
      <c r="K2" s="50" t="s">
        <v>2026</v>
      </c>
      <c r="L2" s="50" t="s">
        <v>1982</v>
      </c>
      <c r="M2" s="50" t="s">
        <v>2027</v>
      </c>
      <c r="N2" s="50" t="s">
        <v>2028</v>
      </c>
      <c r="O2" s="50" t="s">
        <v>2029</v>
      </c>
      <c r="Q2" s="301"/>
    </row>
    <row r="3" spans="1:17" ht="29.25" customHeight="1" x14ac:dyDescent="0.2">
      <c r="A3" s="97" t="s">
        <v>2030</v>
      </c>
      <c r="B3" s="98" t="s">
        <v>2031</v>
      </c>
      <c r="C3" s="99" t="s">
        <v>2032</v>
      </c>
      <c r="D3" s="95"/>
      <c r="E3" s="96">
        <f>E4+E14+E23+E298+E341+E344+E346</f>
        <v>0</v>
      </c>
      <c r="F3" s="96">
        <f>F4+F14+F23+F298+F341+F344+F346</f>
        <v>2</v>
      </c>
      <c r="G3" s="96">
        <f>IF(RefStr!C13&lt;&gt;"",INT(VALUE(MID(RefStr!C13,1,4))),0)</f>
        <v>2026</v>
      </c>
      <c r="H3" s="100">
        <f>IF(RefStr!C13&lt;&gt;"",INT(VALUE(MID(RefStr!C13,6,2))),0)</f>
        <v>6</v>
      </c>
      <c r="I3" s="101">
        <f>RefStr!C10*1</f>
        <v>21</v>
      </c>
      <c r="J3" s="102" t="str">
        <f>RefStr!H7</f>
        <v>DA</v>
      </c>
      <c r="K3" s="100" t="str">
        <f>RefStr!H9</f>
        <v>NE</v>
      </c>
      <c r="L3" s="100" t="str">
        <f>RefStr!H10</f>
        <v>NE</v>
      </c>
      <c r="M3" s="100" t="str">
        <f>RefStr!H8</f>
        <v>NE</v>
      </c>
      <c r="N3" s="100" t="str">
        <f>RefStr!H11</f>
        <v>DA</v>
      </c>
      <c r="O3" s="103">
        <f>RefStr!C6</f>
        <v>24875</v>
      </c>
      <c r="P3" s="51"/>
    </row>
    <row r="4" spans="1:17" ht="19.5" customHeight="1" x14ac:dyDescent="0.2">
      <c r="A4" s="400" t="s">
        <v>2033</v>
      </c>
      <c r="B4" s="401"/>
      <c r="C4" s="402"/>
      <c r="D4" s="95"/>
      <c r="E4" s="51">
        <f>SUM(E5:E13)</f>
        <v>0</v>
      </c>
      <c r="F4" s="51">
        <f>SUM(F5:F13)</f>
        <v>0</v>
      </c>
      <c r="G4" s="51"/>
      <c r="H4" s="51"/>
      <c r="I4" s="104" t="s">
        <v>2034</v>
      </c>
      <c r="J4" s="104" t="s">
        <v>2035</v>
      </c>
      <c r="K4" s="104" t="s">
        <v>2036</v>
      </c>
      <c r="L4" s="51"/>
      <c r="M4" s="51"/>
      <c r="N4" s="51"/>
      <c r="O4" s="51"/>
      <c r="P4" s="51"/>
    </row>
    <row r="5" spans="1:17" ht="63.75" customHeight="1" x14ac:dyDescent="0.2">
      <c r="A5" s="105">
        <v>1</v>
      </c>
      <c r="B5" s="106" t="str">
        <f t="shared" ref="B5:B13" si="0">IF(E5=1,"Pogreška",IF(F5=1,"Provjera","O.K."))</f>
        <v>O.K.</v>
      </c>
      <c r="C5" s="246" t="s">
        <v>2037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2038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2039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2040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2041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2042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2043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2044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2045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1988</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2046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2047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2048</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2049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2050</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2051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2052</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2053</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2054</v>
      </c>
      <c r="B23" s="398"/>
      <c r="C23" s="39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2055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2056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2057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2058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2059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2060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2061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2062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2063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2064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2065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2066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2067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2068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2069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2070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2071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2072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2073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2074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2075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2076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2077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2078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2079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2080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2081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2082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2083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2084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2085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2086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2087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2088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2089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2090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2091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2092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2093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2094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2095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2096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2097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2098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2099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2100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2101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2102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2103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2104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2105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2106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2107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2108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2109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2110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2111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2112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2113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2114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2115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2116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2117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2118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2119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2120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2121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2122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2123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2124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2125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2126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2127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2128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2129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2130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2131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2132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2133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2134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2135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2136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2137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2138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2139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2140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2141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2142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2143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2144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2145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2146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2147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2148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2149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2150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2151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2152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2153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2154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2155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2156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2157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2158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2159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2160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2161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2162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2163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2164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2165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2166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2167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2168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2169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2170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2171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2172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2173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2174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2175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2176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2177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2178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2179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2180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2181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2182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2183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2184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2185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2186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2187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2188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2189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2190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2191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2192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2193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2194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2195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2196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2197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2198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2199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2200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2201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2202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2203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2204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2205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2206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2207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2208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2209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2210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2211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2212</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2213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2214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2215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2216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2217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2218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2219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2220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2221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2222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2223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2224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2225</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2226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2227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2228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2229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2230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2231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2232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2233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2234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2235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2236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2237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2238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2239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2240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2241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2242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2243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2244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2245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2246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2247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2248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2249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2250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2251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2252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2253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2254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2255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2256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2257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2258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2259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2260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2261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2262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2263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2264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2265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2266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2267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2268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2269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2270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2271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2272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2273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2274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2275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2276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2277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2278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2279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2280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2281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2282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2283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2284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2285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2286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2287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2288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2289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2290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2291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2292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2293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2294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2295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2296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2297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2298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2299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2300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2301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2302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2303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2304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2305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2306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2307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2308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2309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2310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2311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2312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2313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2314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2315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2316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2317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2318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2319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2320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2321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2322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2323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2324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2325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2326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2327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2328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1980</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2329</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2330</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2331</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2332</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2333</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2334</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2335</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2336</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2337</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2338</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2339</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2340</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2341</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2342</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2343</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2344</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2345</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2346</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2347</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2348</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2349</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2350</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2351</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2352</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2353</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2354</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2355</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2356</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2357</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2358</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2359</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2360</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2361</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2362</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2363</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2364</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2365</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2366</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2367</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2368</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2369</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2370</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1983</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2328</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2371</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1982</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2328</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2372</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2328</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2373</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nevenka.sarusic</cp:lastModifiedBy>
  <cp:lastPrinted>2026-04-27T14:12:53Z</cp:lastPrinted>
  <dcterms:created xsi:type="dcterms:W3CDTF">2022-04-01T05:14:30Z</dcterms:created>
  <dcterms:modified xsi:type="dcterms:W3CDTF">2026-07-14T09:13:55Z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